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 PROJEKTI\PROJEKTI V IZDELAVI\UH03 MEDULIN 1 (nova FS)\2 Študija izvodljivosti\2020 05 19_Medulin_Studija_v01\"/>
    </mc:Choice>
  </mc:AlternateContent>
  <xr:revisionPtr revIDLastSave="0" documentId="8_{B0C08FB3-B89F-4662-850F-5E692176A0EC}" xr6:coauthVersionLast="45" xr6:coauthVersionMax="45" xr10:uidLastSave="{00000000-0000-0000-0000-000000000000}"/>
  <bookViews>
    <workbookView xWindow="5400" yWindow="390" windowWidth="23130" windowHeight="15195" activeTab="1" xr2:uid="{6D8B84F0-2724-4BE7-A13D-4154E52AD29F}"/>
  </bookViews>
  <sheets>
    <sheet name="RDG bez projekta" sheetId="1" r:id="rId1"/>
    <sheet name="RDG s projektom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skA1" localSheetId="0">#REF!</definedName>
    <definedName name="__skA1" localSheetId="1">#REF!</definedName>
    <definedName name="__skA1">#REF!</definedName>
    <definedName name="__skA2" localSheetId="0">#REF!</definedName>
    <definedName name="__skA2" localSheetId="1">#REF!</definedName>
    <definedName name="__skA2">#REF!</definedName>
    <definedName name="__skA22" localSheetId="0">#REF!</definedName>
    <definedName name="__skA22" localSheetId="1">#REF!</definedName>
    <definedName name="__skA22">#REF!</definedName>
    <definedName name="__skA3" localSheetId="0">#REF!</definedName>
    <definedName name="__skA3" localSheetId="1">#REF!</definedName>
    <definedName name="__skA3">#REF!</definedName>
    <definedName name="__skA4" localSheetId="0">#REF!</definedName>
    <definedName name="__skA4" localSheetId="1">#REF!</definedName>
    <definedName name="__skA4">#REF!</definedName>
    <definedName name="__skA5" localSheetId="0">#REF!</definedName>
    <definedName name="__skA5" localSheetId="1">#REF!</definedName>
    <definedName name="__skA5">#REF!</definedName>
    <definedName name="__skA6" localSheetId="0">#REF!</definedName>
    <definedName name="__skA6" localSheetId="1">#REF!</definedName>
    <definedName name="__skA6">#REF!</definedName>
    <definedName name="__skA7" localSheetId="0">#REF!</definedName>
    <definedName name="__skA7" localSheetId="1">#REF!</definedName>
    <definedName name="__skA7">#REF!</definedName>
    <definedName name="__skB1" localSheetId="0">#REF!</definedName>
    <definedName name="__skB1" localSheetId="1">#REF!</definedName>
    <definedName name="__skB1">#REF!</definedName>
    <definedName name="__skB2" localSheetId="0">#REF!</definedName>
    <definedName name="__skB2" localSheetId="1">#REF!</definedName>
    <definedName name="__skB2">#REF!</definedName>
    <definedName name="__skB3" localSheetId="0">#REF!</definedName>
    <definedName name="__skB3" localSheetId="1">#REF!</definedName>
    <definedName name="__skB3">#REF!</definedName>
    <definedName name="__skB4" localSheetId="0">#REF!</definedName>
    <definedName name="__skB4" localSheetId="1">#REF!</definedName>
    <definedName name="__skB4">#REF!</definedName>
    <definedName name="__skB5" localSheetId="0">#REF!</definedName>
    <definedName name="__skB5" localSheetId="1">#REF!</definedName>
    <definedName name="__skB5">#REF!</definedName>
    <definedName name="__xlnm.Print_Area_1" localSheetId="0">#REF!</definedName>
    <definedName name="__xlnm.Print_Area_1" localSheetId="1">#REF!</definedName>
    <definedName name="__xlnm.Print_Area_1">#REF!</definedName>
    <definedName name="_ftn2" localSheetId="0">'[3]FS, APP'!#REF!</definedName>
    <definedName name="_ftn2" localSheetId="1">'[3]FS, APP'!#REF!</definedName>
    <definedName name="_ftn2">'[3]FS, APP'!#REF!</definedName>
    <definedName name="_ftn3" localSheetId="0">'[3]FS, APP'!#REF!</definedName>
    <definedName name="_ftn3" localSheetId="1">'[3]FS, APP'!#REF!</definedName>
    <definedName name="_ftn3">'[3]FS, APP'!#REF!</definedName>
    <definedName name="_ftn4" localSheetId="0">'[3]FS, APP'!#REF!</definedName>
    <definedName name="_ftn4" localSheetId="1">'[3]FS, APP'!#REF!</definedName>
    <definedName name="_ftn4">'[3]FS, APP'!#REF!</definedName>
    <definedName name="_ftnref2" localSheetId="0">'[3]FS, APP'!#REF!</definedName>
    <definedName name="_ftnref2" localSheetId="1">'[3]FS, APP'!#REF!</definedName>
    <definedName name="_ftnref2">'[3]FS, APP'!#REF!</definedName>
    <definedName name="_ftnref3" localSheetId="0">'[3]FS, APP'!#REF!</definedName>
    <definedName name="_ftnref3" localSheetId="1">'[3]FS, APP'!#REF!</definedName>
    <definedName name="_ftnref3">'[3]FS, APP'!#REF!</definedName>
    <definedName name="_ftnref4" localSheetId="0">'[3]FS, APP'!#REF!</definedName>
    <definedName name="_ftnref4" localSheetId="1">'[3]FS, APP'!#REF!</definedName>
    <definedName name="_ftnref4">'[3]FS, APP'!#REF!</definedName>
    <definedName name="_skA1" localSheetId="0">#REF!</definedName>
    <definedName name="_skA1" localSheetId="1">#REF!</definedName>
    <definedName name="_skA1">#REF!</definedName>
    <definedName name="_skA2" localSheetId="0">#REF!</definedName>
    <definedName name="_skA2" localSheetId="1">#REF!</definedName>
    <definedName name="_skA2">#REF!</definedName>
    <definedName name="_skA22" localSheetId="0">#REF!</definedName>
    <definedName name="_skA22" localSheetId="1">#REF!</definedName>
    <definedName name="_skA22">#REF!</definedName>
    <definedName name="_skA3" localSheetId="0">#REF!</definedName>
    <definedName name="_skA3" localSheetId="1">#REF!</definedName>
    <definedName name="_skA3">#REF!</definedName>
    <definedName name="_skA4" localSheetId="0">#REF!</definedName>
    <definedName name="_skA4" localSheetId="1">#REF!</definedName>
    <definedName name="_skA4">#REF!</definedName>
    <definedName name="_skA5" localSheetId="0">#REF!</definedName>
    <definedName name="_skA5" localSheetId="1">#REF!</definedName>
    <definedName name="_skA5">#REF!</definedName>
    <definedName name="_skA6" localSheetId="0">#REF!</definedName>
    <definedName name="_skA6" localSheetId="1">#REF!</definedName>
    <definedName name="_skA6">#REF!</definedName>
    <definedName name="_skA7" localSheetId="0">#REF!</definedName>
    <definedName name="_skA7" localSheetId="1">#REF!</definedName>
    <definedName name="_skA7">#REF!</definedName>
    <definedName name="_skB1" localSheetId="0">#REF!</definedName>
    <definedName name="_skB1" localSheetId="1">#REF!</definedName>
    <definedName name="_skB1">#REF!</definedName>
    <definedName name="_skB2" localSheetId="0">#REF!</definedName>
    <definedName name="_skB2" localSheetId="1">#REF!</definedName>
    <definedName name="_skB2">#REF!</definedName>
    <definedName name="_skB3" localSheetId="0">#REF!</definedName>
    <definedName name="_skB3" localSheetId="1">#REF!</definedName>
    <definedName name="_skB3">#REF!</definedName>
    <definedName name="_skB4" localSheetId="0">#REF!</definedName>
    <definedName name="_skB4" localSheetId="1">#REF!</definedName>
    <definedName name="_skB4">#REF!</definedName>
    <definedName name="_skB5" localSheetId="0">#REF!</definedName>
    <definedName name="_skB5" localSheetId="1">#REF!</definedName>
    <definedName name="_skB5">#REF!</definedName>
    <definedName name="_Toc466982500" localSheetId="0">[4]cilji!#REF!</definedName>
    <definedName name="_Toc466982500" localSheetId="1">[4]cilji!#REF!</definedName>
    <definedName name="_Toc466982500">[5]cilji!#REF!</definedName>
    <definedName name="a" localSheetId="0">#REF!</definedName>
    <definedName name="a" localSheetId="1">#REF!</definedName>
    <definedName name="a">#REF!</definedName>
    <definedName name="AGREGAT_NASLOV" localSheetId="0">#REF!</definedName>
    <definedName name="AGREGAT_NASLOV" localSheetId="1">#REF!</definedName>
    <definedName name="AGREGAT_NASLOV">#REF!</definedName>
    <definedName name="B" localSheetId="0">#REF!</definedName>
    <definedName name="B" localSheetId="1">#REF!</definedName>
    <definedName name="B">#REF!</definedName>
    <definedName name="betonska" localSheetId="0">#REF!</definedName>
    <definedName name="betonska" localSheetId="1">#REF!</definedName>
    <definedName name="betonska">#REF!</definedName>
    <definedName name="cenatc">[6]Rekapitulacija!$A$1</definedName>
    <definedName name="ceste" localSheetId="0">'[7]ZB-1'!#REF!</definedName>
    <definedName name="ceste" localSheetId="1">'[7]ZB-1'!#REF!</definedName>
    <definedName name="ceste">'[7]ZB-1'!#REF!</definedName>
    <definedName name="CISTERNA_NASLOV" localSheetId="0">#REF!</definedName>
    <definedName name="CISTERNA_NASLOV" localSheetId="1">#REF!</definedName>
    <definedName name="CISTERNA_NASLOV">#REF!</definedName>
    <definedName name="D" localSheetId="0">#REF!</definedName>
    <definedName name="D" localSheetId="1">#REF!</definedName>
    <definedName name="D">#REF!</definedName>
    <definedName name="davek">[6]Rekapitulacija!$A$2</definedName>
    <definedName name="DEHIDRACIJA_NASLOV" localSheetId="0">#REF!</definedName>
    <definedName name="DEHIDRACIJA_NASLOV" localSheetId="1">#REF!</definedName>
    <definedName name="DEHIDRACIJA_NASLOV">#REF!</definedName>
    <definedName name="DEM" localSheetId="0">#REF!</definedName>
    <definedName name="DEM" localSheetId="1">#REF!</definedName>
    <definedName name="DEM">#REF!</definedName>
    <definedName name="dotok_dimenzija" localSheetId="0">#REF!</definedName>
    <definedName name="dotok_dimenzija" localSheetId="1">#REF!</definedName>
    <definedName name="dotok_dimenzija">#REF!</definedName>
    <definedName name="dotok_DN" localSheetId="0">#REF!</definedName>
    <definedName name="dotok_DN" localSheetId="1">#REF!</definedName>
    <definedName name="dotok_DN">#REF!</definedName>
    <definedName name="dsgdesfg" localSheetId="0">#REF!</definedName>
    <definedName name="dsgdesfg" localSheetId="1">#REF!</definedName>
    <definedName name="dsgdesfg">#REF!</definedName>
    <definedName name="E" localSheetId="0">#REF!</definedName>
    <definedName name="E" localSheetId="1">#REF!</definedName>
    <definedName name="E">#REF!</definedName>
    <definedName name="EQS_IzvozVExcel" localSheetId="0">'[8]VP1-ELEKTRO INST'!#REF!</definedName>
    <definedName name="EQS_IzvozVExcel" localSheetId="1">'[8]VP1-ELEKTRO INST'!#REF!</definedName>
    <definedName name="EQS_IzvozVExcel">'[8]VP1-ELEKTRO INST'!#REF!</definedName>
    <definedName name="ert" localSheetId="0">#REF!</definedName>
    <definedName name="ert" localSheetId="1">#REF!</definedName>
    <definedName name="ert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faktor" localSheetId="0">#REF!</definedName>
    <definedName name="faktor" localSheetId="1">#REF!</definedName>
    <definedName name="faktor">#REF!</definedName>
    <definedName name="FERIKOL_NASLOV" localSheetId="0">#REF!</definedName>
    <definedName name="FERIKOL_NASLOV" localSheetId="1">#REF!</definedName>
    <definedName name="FERIKOL_NASLOV">#REF!</definedName>
    <definedName name="FIDIC">'[9]TROŠKOVI USLUGA'!$M$163:$M$165</definedName>
    <definedName name="FILTER_NASLOV" localSheetId="0">#REF!</definedName>
    <definedName name="FILTER_NASLOV" localSheetId="1">#REF!</definedName>
    <definedName name="FILTER_NASLOV">#REF!</definedName>
    <definedName name="FINE_NASLOV" localSheetId="0">#REF!</definedName>
    <definedName name="FINE_NASLOV" localSheetId="1">#REF!</definedName>
    <definedName name="FINE_NASLOV">#REF!</definedName>
    <definedName name="G" localSheetId="0">#REF!</definedName>
    <definedName name="G" localSheetId="1">#REF!</definedName>
    <definedName name="G">#REF!</definedName>
    <definedName name="GLAVNOCRP_NASLOV" localSheetId="0">#REF!</definedName>
    <definedName name="GLAVNOCRP_NASLOV" localSheetId="1">#REF!</definedName>
    <definedName name="GLAVNOCRP_NASLOV">#REF!</definedName>
    <definedName name="IC_NASLOV" localSheetId="0">#REF!</definedName>
    <definedName name="IC_NASLOV" localSheetId="1">#REF!</definedName>
    <definedName name="IC_NASLOV">#REF!</definedName>
    <definedName name="IZBOR">'[10]O&amp;P'!$A$6:$A$7</definedName>
    <definedName name="IZDVAJALEC_NASLOV" localSheetId="0">#REF!</definedName>
    <definedName name="IZDVAJALEC_NASLOV" localSheetId="1">#REF!</definedName>
    <definedName name="IZDVAJALEC_NASLOV">#REF!</definedName>
    <definedName name="izkop" localSheetId="0">'[7]ZB-1'!#REF!</definedName>
    <definedName name="izkop" localSheetId="1">'[7]ZB-1'!#REF!</definedName>
    <definedName name="izkop">'[7]ZB-1'!#REF!</definedName>
    <definedName name="Izm_11.005" localSheetId="0">#REF!</definedName>
    <definedName name="Izm_11.005" localSheetId="1">#REF!</definedName>
    <definedName name="Izm_11.005">#REF!</definedName>
    <definedName name="Izm_11.006" localSheetId="0">#REF!</definedName>
    <definedName name="Izm_11.006" localSheetId="1">#REF!</definedName>
    <definedName name="Izm_11.006">#REF!</definedName>
    <definedName name="Izm_11.007" localSheetId="0">#REF!</definedName>
    <definedName name="Izm_11.007" localSheetId="1">#REF!</definedName>
    <definedName name="Izm_11.007">#REF!</definedName>
    <definedName name="Izm_11.009" localSheetId="0">#REF!</definedName>
    <definedName name="Izm_11.009" localSheetId="1">#REF!</definedName>
    <definedName name="Izm_11.009">#REF!</definedName>
    <definedName name="JEDINICAMJERE" localSheetId="0">#REF!</definedName>
    <definedName name="JEDINICAMJERE" localSheetId="1">#REF!</definedName>
    <definedName name="JEDINICAMJERE">#REF!</definedName>
    <definedName name="kanalizacijska" localSheetId="0">#REF!</definedName>
    <definedName name="kanalizacijska" localSheetId="1">#REF!</definedName>
    <definedName name="kanalizacijska">#REF!</definedName>
    <definedName name="KAT_ING">'[9]TROŠKOVI USLUGA'!$D$21:$D$24</definedName>
    <definedName name="KATEGORIJA">'[11]IZRAČUN TROŠKOVA USLUGA'!$N$162:$N$168</definedName>
    <definedName name="KGTUOGLKGH" localSheetId="0">#REF!</definedName>
    <definedName name="KGTUOGLKGH" localSheetId="1">#REF!</definedName>
    <definedName name="KGTUOGLKGH">#REF!</definedName>
    <definedName name="KOL_VO_KUĆ_2012">[12]BAZA_2!$AD$6:$AD$7525</definedName>
    <definedName name="KOL_VO_KUĆ_2013">[12]BAZA_2!$AE$6:$AE$7525</definedName>
    <definedName name="KOL_VO_KUĆ_2014">[12]BAZA_2!$AF$6:$AF$7525</definedName>
    <definedName name="KOL_VO_PRIV_2012">[12]BAZA_2!$AG$6:$AG$7525</definedName>
    <definedName name="KOL_VO_PRIV_2013">[12]BAZA_2!$AH$6:$AH$7525</definedName>
    <definedName name="KOL_VO_PRIV_2014">[12]BAZA_2!$AI$6:$AI$7525</definedName>
    <definedName name="KOMPRESORSKA_NASLOV" localSheetId="0">#REF!</definedName>
    <definedName name="KOMPRESORSKA_NASLOV" localSheetId="1">#REF!</definedName>
    <definedName name="KOMPRESORSKA_NASLOV">#REF!</definedName>
    <definedName name="KOTLOV_NASLOV" localSheetId="0">#REF!</definedName>
    <definedName name="KOTLOV_NASLOV" localSheetId="1">#REF!</definedName>
    <definedName name="KOTLOV_NASLOV">#REF!</definedName>
    <definedName name="kotlovnica_naslov" localSheetId="0">#REF!</definedName>
    <definedName name="kotlovnica_naslov" localSheetId="1">#REF!</definedName>
    <definedName name="kotlovnica_naslov">#REF!</definedName>
    <definedName name="MATERIJALCJEVOVODA">'[13]JED CJ'!$G$3:$G$5</definedName>
    <definedName name="MERNO_NASLOV" localSheetId="0">#REF!</definedName>
    <definedName name="MERNO_NASLOV" localSheetId="1">#REF!</definedName>
    <definedName name="MERNO_NASLOV">#REF!</definedName>
    <definedName name="miz" localSheetId="0">#REF!</definedName>
    <definedName name="miz" localSheetId="1">#REF!</definedName>
    <definedName name="miz">#REF!</definedName>
    <definedName name="montažna" localSheetId="0">'[7]ZB-1'!#REF!</definedName>
    <definedName name="montažna" localSheetId="1">'[7]ZB-1'!#REF!</definedName>
    <definedName name="montažna">'[7]ZB-1'!#REF!</definedName>
    <definedName name="NASELJE_2">[12]BAZA_2!$D$6:$D$7525</definedName>
    <definedName name="neto_plaća">'[11]IZRAČUN TROŠKOVA USLUGA'!$E$163:$E$185</definedName>
    <definedName name="nextDate">#REF!</definedName>
    <definedName name="obrtniška" localSheetId="0">'[7]ZB-1'!#REF!</definedName>
    <definedName name="obrtniška" localSheetId="1">'[7]ZB-1'!#REF!</definedName>
    <definedName name="obrtniška">'[7]ZB-1'!#REF!</definedName>
    <definedName name="obsip" localSheetId="0">'[7]ZB-1'!#REF!</definedName>
    <definedName name="obsip" localSheetId="1">'[7]ZB-1'!#REF!</definedName>
    <definedName name="obsip">'[7]ZB-1'!#REF!</definedName>
    <definedName name="obsrtniška" localSheetId="0">'[7]ZB-1'!#REF!</definedName>
    <definedName name="obsrtniška" localSheetId="1">'[7]ZB-1'!#REF!</definedName>
    <definedName name="obsrtniška">'[7]ZB-1'!#REF!</definedName>
    <definedName name="pEnd">#REF!</definedName>
    <definedName name="POPIS" localSheetId="0">[14]Rekapitulacija!#REF!</definedName>
    <definedName name="POPIS" localSheetId="1">[14]Rekapitulacija!#REF!</definedName>
    <definedName name="POPIS">[14]Rekapitulacija!#REF!</definedName>
    <definedName name="posteljica" localSheetId="0">'[7]ZB-1'!#REF!</definedName>
    <definedName name="posteljica" localSheetId="1">'[7]ZB-1'!#REF!</definedName>
    <definedName name="posteljica">'[7]ZB-1'!#REF!</definedName>
    <definedName name="površina" localSheetId="0">'[7]ZB-1'!#REF!</definedName>
    <definedName name="površina" localSheetId="1">'[7]ZB-1'!#REF!</definedName>
    <definedName name="površina">'[7]ZB-1'!#REF!</definedName>
    <definedName name="PRIKLJUČCI">'[13]JED CJ'!$H$3:$H$4</definedName>
    <definedName name="pripravlj." localSheetId="0">#REF!</definedName>
    <definedName name="pripravlj." localSheetId="1">#REF!</definedName>
    <definedName name="pripravlj.">#REF!</definedName>
    <definedName name="PRIPRAVLJALNA" localSheetId="0">#REF!</definedName>
    <definedName name="PRIPRAVLJALNA" localSheetId="1">#REF!</definedName>
    <definedName name="PRIPRAVLJALNA">#REF!</definedName>
    <definedName name="PROCJENARAZMJERA">'[15]REGISTAR RIZIKA'!$D$3:$D$7</definedName>
    <definedName name="PROCJENAVJEROJATNOSTI">'[15]REGISTAR RIZIKA'!$D$10:$D$14</definedName>
    <definedName name="PROMJER" localSheetId="0">#REF!</definedName>
    <definedName name="PROMJER" localSheetId="1">#REF!</definedName>
    <definedName name="PROMJER">#REF!</definedName>
    <definedName name="RADNI_DANI" localSheetId="0">#REF!</definedName>
    <definedName name="RADNI_DANI" localSheetId="1">#REF!</definedName>
    <definedName name="RADNI_DANI">#REF!</definedName>
    <definedName name="razdalja" localSheetId="0">'[7]ZB-1'!#REF!</definedName>
    <definedName name="razdalja" localSheetId="1">'[7]ZB-1'!#REF!</definedName>
    <definedName name="razdalja">'[7]ZB-1'!#REF!</definedName>
    <definedName name="REKONSTRUKCIJA">'[16]JED CJ'!$AG$18:$AG$19</definedName>
    <definedName name="RiskAutoStopPercChange">1.5</definedName>
    <definedName name="RiskCollectDistributionSamples">2</definedName>
    <definedName name="RiskExcelReportsGoInNewWorkbook">TRUE</definedName>
    <definedName name="RiskExcelReportsToGenerate">7167</definedName>
    <definedName name="RiskFixedSeed">1</definedName>
    <definedName name="RiskGenerateExcelReportsAtEndOfSimulation">TRUE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" localSheetId="0">#REF!</definedName>
    <definedName name="S" localSheetId="1">#REF!</definedName>
    <definedName name="S">#REF!</definedName>
    <definedName name="S_GRADBENA" localSheetId="0">[14]Rekapitulacija!#REF!</definedName>
    <definedName name="S_GRADBENA" localSheetId="1">[14]Rekapitulacija!#REF!</definedName>
    <definedName name="S_GRADBENA">[14]Rekapitulacija!#REF!</definedName>
    <definedName name="s_hisni" localSheetId="0">[14]Rekapitulacija!#REF!</definedName>
    <definedName name="s_hisni" localSheetId="1">[14]Rekapitulacija!#REF!</definedName>
    <definedName name="s_hisni">[14]Rekapitulacija!#REF!</definedName>
    <definedName name="s_kanA" localSheetId="0">[14]Rekapitulacija!#REF!</definedName>
    <definedName name="s_kanA" localSheetId="1">[14]Rekapitulacija!#REF!</definedName>
    <definedName name="s_kanA">[14]Rekapitulacija!#REF!</definedName>
    <definedName name="s_kanA0" localSheetId="0">#REF!</definedName>
    <definedName name="s_kanA0" localSheetId="1">#REF!</definedName>
    <definedName name="s_kanA0">#REF!</definedName>
    <definedName name="s_kanA1" localSheetId="0">#REF!</definedName>
    <definedName name="s_kanA1" localSheetId="1">#REF!</definedName>
    <definedName name="s_kanA1">#REF!</definedName>
    <definedName name="s_kanA2" localSheetId="0">#REF!</definedName>
    <definedName name="s_kanA2" localSheetId="1">#REF!</definedName>
    <definedName name="s_kanA2">#REF!</definedName>
    <definedName name="s_kanA21" localSheetId="0">#REF!</definedName>
    <definedName name="s_kanA21" localSheetId="1">#REF!</definedName>
    <definedName name="s_kanA21">#REF!</definedName>
    <definedName name="s_kanA22" localSheetId="0">#REF!</definedName>
    <definedName name="s_kanA22" localSheetId="1">#REF!</definedName>
    <definedName name="s_kanA22">#REF!</definedName>
    <definedName name="s_kanA3" localSheetId="0">#REF!</definedName>
    <definedName name="s_kanA3" localSheetId="1">#REF!</definedName>
    <definedName name="s_kanA3">#REF!</definedName>
    <definedName name="s_kanA4" localSheetId="0">#REF!</definedName>
    <definedName name="s_kanA4" localSheetId="1">#REF!</definedName>
    <definedName name="s_kanA4">#REF!</definedName>
    <definedName name="s_kanA5" localSheetId="0">#REF!</definedName>
    <definedName name="s_kanA5" localSheetId="1">#REF!</definedName>
    <definedName name="s_kanA5">#REF!</definedName>
    <definedName name="s_kanA6" localSheetId="0">#REF!</definedName>
    <definedName name="s_kanA6" localSheetId="1">#REF!</definedName>
    <definedName name="s_kanA6">#REF!</definedName>
    <definedName name="s_kanA7" localSheetId="0">#REF!</definedName>
    <definedName name="s_kanA7" localSheetId="1">#REF!</definedName>
    <definedName name="s_kanA7">#REF!</definedName>
    <definedName name="s_kanB" localSheetId="0">#REF!</definedName>
    <definedName name="s_kanB" localSheetId="1">#REF!</definedName>
    <definedName name="s_kanB">#REF!</definedName>
    <definedName name="s_kanB1" localSheetId="0">#REF!</definedName>
    <definedName name="s_kanB1" localSheetId="1">#REF!</definedName>
    <definedName name="s_kanB1">#REF!</definedName>
    <definedName name="s_kanB2" localSheetId="0">#REF!</definedName>
    <definedName name="s_kanB2" localSheetId="1">#REF!</definedName>
    <definedName name="s_kanB2">#REF!</definedName>
    <definedName name="s_kanB3" localSheetId="0">#REF!</definedName>
    <definedName name="s_kanB3" localSheetId="1">#REF!</definedName>
    <definedName name="s_kanB3">#REF!</definedName>
    <definedName name="s_kanB3a" localSheetId="0">#REF!</definedName>
    <definedName name="s_kanB3a" localSheetId="1">#REF!</definedName>
    <definedName name="s_kanB3a">#REF!</definedName>
    <definedName name="s_kanB4" localSheetId="0">#REF!</definedName>
    <definedName name="s_kanB4" localSheetId="1">#REF!</definedName>
    <definedName name="s_kanB4">#REF!</definedName>
    <definedName name="s_kanB5" localSheetId="0">#REF!</definedName>
    <definedName name="s_kanB5" localSheetId="1">#REF!</definedName>
    <definedName name="s_kanB5">#REF!</definedName>
    <definedName name="s_krizA" localSheetId="0">[14]Rekapitulacija!#REF!</definedName>
    <definedName name="s_krizA" localSheetId="1">[14]Rekapitulacija!#REF!</definedName>
    <definedName name="s_krizA">[14]Rekapitulacija!#REF!</definedName>
    <definedName name="s_križA" localSheetId="0">[14]Rekapitulacija!#REF!</definedName>
    <definedName name="s_križA" localSheetId="1">[14]Rekapitulacija!#REF!</definedName>
    <definedName name="s_križA">[14]Rekapitulacija!#REF!</definedName>
    <definedName name="s_križA0" localSheetId="0">#REF!</definedName>
    <definedName name="s_križA0" localSheetId="1">#REF!</definedName>
    <definedName name="s_križA0">#REF!</definedName>
    <definedName name="s_križA2" localSheetId="0">#REF!</definedName>
    <definedName name="s_križA2" localSheetId="1">#REF!</definedName>
    <definedName name="s_križA2">#REF!</definedName>
    <definedName name="s_križA21" localSheetId="0">#REF!</definedName>
    <definedName name="s_križA21" localSheetId="1">#REF!</definedName>
    <definedName name="s_križA21">#REF!</definedName>
    <definedName name="s_križA22" localSheetId="0">#REF!</definedName>
    <definedName name="s_križA22" localSheetId="1">#REF!</definedName>
    <definedName name="s_križA22">#REF!</definedName>
    <definedName name="s_križA3" localSheetId="0">#REF!</definedName>
    <definedName name="s_križA3" localSheetId="1">#REF!</definedName>
    <definedName name="s_križA3">#REF!</definedName>
    <definedName name="s_križA4" localSheetId="0">#REF!</definedName>
    <definedName name="s_križA4" localSheetId="1">#REF!</definedName>
    <definedName name="s_križA4">#REF!</definedName>
    <definedName name="s_križA5" localSheetId="0">#REF!</definedName>
    <definedName name="s_križA5" localSheetId="1">#REF!</definedName>
    <definedName name="s_križA5">#REF!</definedName>
    <definedName name="s_križA6" localSheetId="0">#REF!</definedName>
    <definedName name="s_križA6" localSheetId="1">#REF!</definedName>
    <definedName name="s_križA6">#REF!</definedName>
    <definedName name="s_križA7" localSheetId="0">#REF!</definedName>
    <definedName name="s_križA7" localSheetId="1">#REF!</definedName>
    <definedName name="s_križA7">#REF!</definedName>
    <definedName name="s_križB" localSheetId="0">#REF!</definedName>
    <definedName name="s_križB" localSheetId="1">#REF!</definedName>
    <definedName name="s_križB">#REF!</definedName>
    <definedName name="s_križB1" localSheetId="0">#REF!</definedName>
    <definedName name="s_križB1" localSheetId="1">#REF!</definedName>
    <definedName name="s_križB1">#REF!</definedName>
    <definedName name="s_križB3" localSheetId="0">#REF!</definedName>
    <definedName name="s_križB3" localSheetId="1">#REF!</definedName>
    <definedName name="s_križB3">#REF!</definedName>
    <definedName name="s_priA" localSheetId="0">[14]Rekapitulacija!#REF!</definedName>
    <definedName name="s_priA" localSheetId="1">[14]Rekapitulacija!#REF!</definedName>
    <definedName name="s_priA">[14]Rekapitulacija!#REF!</definedName>
    <definedName name="s_priA0" localSheetId="0">#REF!</definedName>
    <definedName name="s_priA0" localSheetId="1">#REF!</definedName>
    <definedName name="s_priA0">#REF!</definedName>
    <definedName name="s_priA1" localSheetId="0">#REF!</definedName>
    <definedName name="s_priA1" localSheetId="1">#REF!</definedName>
    <definedName name="s_priA1">#REF!</definedName>
    <definedName name="s_priA2" localSheetId="0">#REF!</definedName>
    <definedName name="s_priA2" localSheetId="1">#REF!</definedName>
    <definedName name="s_priA2">#REF!</definedName>
    <definedName name="s_priA21" localSheetId="0">#REF!</definedName>
    <definedName name="s_priA21" localSheetId="1">#REF!</definedName>
    <definedName name="s_priA21">#REF!</definedName>
    <definedName name="s_priA22" localSheetId="0">#REF!</definedName>
    <definedName name="s_priA22" localSheetId="1">#REF!</definedName>
    <definedName name="s_priA22">#REF!</definedName>
    <definedName name="s_priA3" localSheetId="0">#REF!</definedName>
    <definedName name="s_priA3" localSheetId="1">#REF!</definedName>
    <definedName name="s_priA3">#REF!</definedName>
    <definedName name="s_priA4" localSheetId="0">#REF!</definedName>
    <definedName name="s_priA4" localSheetId="1">#REF!</definedName>
    <definedName name="s_priA4">#REF!</definedName>
    <definedName name="s_priA5" localSheetId="0">#REF!</definedName>
    <definedName name="s_priA5" localSheetId="1">#REF!</definedName>
    <definedName name="s_priA5">#REF!</definedName>
    <definedName name="s_priA6" localSheetId="0">#REF!</definedName>
    <definedName name="s_priA6" localSheetId="1">#REF!</definedName>
    <definedName name="s_priA6">#REF!</definedName>
    <definedName name="s_priA7" localSheetId="0">#REF!</definedName>
    <definedName name="s_priA7" localSheetId="1">#REF!</definedName>
    <definedName name="s_priA7">#REF!</definedName>
    <definedName name="s_priB" localSheetId="0">#REF!</definedName>
    <definedName name="s_priB" localSheetId="1">#REF!</definedName>
    <definedName name="s_priB">#REF!</definedName>
    <definedName name="s_priB1" localSheetId="0">#REF!</definedName>
    <definedName name="s_priB1" localSheetId="1">#REF!</definedName>
    <definedName name="s_priB1">#REF!</definedName>
    <definedName name="s_priB2" localSheetId="0">#REF!</definedName>
    <definedName name="s_priB2" localSheetId="1">#REF!</definedName>
    <definedName name="s_priB2">#REF!</definedName>
    <definedName name="s_priB3" localSheetId="0">#REF!</definedName>
    <definedName name="s_priB3" localSheetId="1">#REF!</definedName>
    <definedName name="s_priB3">#REF!</definedName>
    <definedName name="s_priB3a" localSheetId="0">#REF!</definedName>
    <definedName name="s_priB3a" localSheetId="1">#REF!</definedName>
    <definedName name="s_priB3a">#REF!</definedName>
    <definedName name="s_priB4" localSheetId="0">#REF!</definedName>
    <definedName name="s_priB4" localSheetId="1">#REF!</definedName>
    <definedName name="s_priB4">#REF!</definedName>
    <definedName name="s_priB5" localSheetId="0">#REF!</definedName>
    <definedName name="s_priB5" localSheetId="1">#REF!</definedName>
    <definedName name="s_priB5">#REF!</definedName>
    <definedName name="s_Prip_del" localSheetId="0">'[17]ČN-vodovodni prik.'!#REF!</definedName>
    <definedName name="s_Prip_del" localSheetId="1">'[17]ČN-vodovodni prik.'!#REF!</definedName>
    <definedName name="s_Prip_del">'[17]ČN-vodovodni prik.'!#REF!</definedName>
    <definedName name="s_skA21" localSheetId="0">#REF!</definedName>
    <definedName name="s_skA21" localSheetId="1">#REF!</definedName>
    <definedName name="s_skA21">#REF!</definedName>
    <definedName name="s_zemA" localSheetId="0">[14]Rekapitulacija!#REF!</definedName>
    <definedName name="s_zemA" localSheetId="1">[14]Rekapitulacija!#REF!</definedName>
    <definedName name="s_zemA">[14]Rekapitulacija!#REF!</definedName>
    <definedName name="s_zemA0" localSheetId="0">#REF!</definedName>
    <definedName name="s_zemA0" localSheetId="1">#REF!</definedName>
    <definedName name="s_zemA0">#REF!</definedName>
    <definedName name="s_zemA1" localSheetId="0">#REF!</definedName>
    <definedName name="s_zemA1" localSheetId="1">#REF!</definedName>
    <definedName name="s_zemA1">#REF!</definedName>
    <definedName name="s_zemA2" localSheetId="0">#REF!</definedName>
    <definedName name="s_zemA2" localSheetId="1">#REF!</definedName>
    <definedName name="s_zemA2">#REF!</definedName>
    <definedName name="s_zemA21" localSheetId="0">#REF!</definedName>
    <definedName name="s_zemA21" localSheetId="1">#REF!</definedName>
    <definedName name="s_zemA21">#REF!</definedName>
    <definedName name="s_zemA22" localSheetId="0">#REF!</definedName>
    <definedName name="s_zemA22" localSheetId="1">#REF!</definedName>
    <definedName name="s_zemA22">#REF!</definedName>
    <definedName name="s_zemA3" localSheetId="0">#REF!</definedName>
    <definedName name="s_zemA3" localSheetId="1">#REF!</definedName>
    <definedName name="s_zemA3">#REF!</definedName>
    <definedName name="s_zemA4" localSheetId="0">#REF!</definedName>
    <definedName name="s_zemA4" localSheetId="1">#REF!</definedName>
    <definedName name="s_zemA4">#REF!</definedName>
    <definedName name="s_zemA5" localSheetId="0">#REF!</definedName>
    <definedName name="s_zemA5" localSheetId="1">#REF!</definedName>
    <definedName name="s_zemA5">#REF!</definedName>
    <definedName name="s_zemA6" localSheetId="0">#REF!</definedName>
    <definedName name="s_zemA6" localSheetId="1">#REF!</definedName>
    <definedName name="s_zemA6">#REF!</definedName>
    <definedName name="s_zemA7" localSheetId="0">#REF!</definedName>
    <definedName name="s_zemA7" localSheetId="1">#REF!</definedName>
    <definedName name="s_zemA7">#REF!</definedName>
    <definedName name="s_zemB" localSheetId="0">#REF!</definedName>
    <definedName name="s_zemB" localSheetId="1">#REF!</definedName>
    <definedName name="s_zemB">#REF!</definedName>
    <definedName name="s_zemB1" localSheetId="0">#REF!</definedName>
    <definedName name="s_zemB1" localSheetId="1">#REF!</definedName>
    <definedName name="s_zemB1">#REF!</definedName>
    <definedName name="s_zemB2" localSheetId="0">#REF!</definedName>
    <definedName name="s_zemB2" localSheetId="1">#REF!</definedName>
    <definedName name="s_zemB2">#REF!</definedName>
    <definedName name="s_zemB3" localSheetId="0">#REF!</definedName>
    <definedName name="s_zemB3" localSheetId="1">#REF!</definedName>
    <definedName name="s_zemB3">#REF!</definedName>
    <definedName name="s_zemB3a" localSheetId="0">#REF!</definedName>
    <definedName name="s_zemB3a" localSheetId="1">#REF!</definedName>
    <definedName name="s_zemB3a">#REF!</definedName>
    <definedName name="s_zemB4" localSheetId="0">#REF!</definedName>
    <definedName name="s_zemB4" localSheetId="1">#REF!</definedName>
    <definedName name="s_zemB4">#REF!</definedName>
    <definedName name="s_zemB5" localSheetId="0">#REF!</definedName>
    <definedName name="s_zemB5" localSheetId="1">#REF!</definedName>
    <definedName name="s_zemB5">#REF!</definedName>
    <definedName name="SEKVENČNI_NASLOV" localSheetId="0">#REF!</definedName>
    <definedName name="SEKVENČNI_NASLOV" localSheetId="1">#REF!</definedName>
    <definedName name="SEKVENČNI_NASLOV">#REF!</definedName>
    <definedName name="skA">'[18]STRUŠKA II'!$H$27</definedName>
    <definedName name="skA0" localSheetId="0">#REF!</definedName>
    <definedName name="skA0" localSheetId="1">#REF!</definedName>
    <definedName name="skA0">#REF!</definedName>
    <definedName name="skB" localSheetId="0">#REF!</definedName>
    <definedName name="skB" localSheetId="1">#REF!</definedName>
    <definedName name="skB">#REF!</definedName>
    <definedName name="skB3a" localSheetId="0">#REF!</definedName>
    <definedName name="skB3a" localSheetId="1">#REF!</definedName>
    <definedName name="skB3a">#REF!</definedName>
    <definedName name="skupaj" localSheetId="0">'[17]ČRP1-GR'!#REF!</definedName>
    <definedName name="skupaj" localSheetId="1">'[17]ČRP1-GR'!#REF!</definedName>
    <definedName name="skupaj">'[17]ČRP1-GR'!#REF!</definedName>
    <definedName name="SPREJEM_NASLOV" localSheetId="0">#REF!</definedName>
    <definedName name="SPREJEM_NASLOV" localSheetId="1">#REF!</definedName>
    <definedName name="SPREJEM_NASLOV">#REF!</definedName>
    <definedName name="ss" localSheetId="0">[14]Rekapitulacija!#REF!</definedName>
    <definedName name="ss" localSheetId="1">[14]Rekapitulacija!#REF!</definedName>
    <definedName name="ss">[14]Rekapitulacija!#REF!</definedName>
    <definedName name="SSD" localSheetId="0">#REF!</definedName>
    <definedName name="SSD" localSheetId="1">#REF!</definedName>
    <definedName name="SSD">#REF!</definedName>
    <definedName name="STOPA_PRIREZA">'[11]IZRAČUN TROŠKOVA USLUGA'!$J$161:$J$164</definedName>
    <definedName name="su_mathp" localSheetId="0">'[17]ČN-vodovodni prik.'!#REF!</definedName>
    <definedName name="su_mathp" localSheetId="1">'[17]ČN-vodovodni prik.'!#REF!</definedName>
    <definedName name="su_mathp">'[17]ČN-vodovodni prik.'!#REF!</definedName>
    <definedName name="su_montdela" localSheetId="0">'[17]ČN-vodovodni prik.'!#REF!</definedName>
    <definedName name="su_montdela" localSheetId="1">'[17]ČN-vodovodni prik.'!#REF!</definedName>
    <definedName name="su_montdela">'[17]ČN-vodovodni prik.'!#REF!</definedName>
    <definedName name="SU_NABAVAMAT" localSheetId="0">'[17]ČN-vodovodni prik.'!#REF!</definedName>
    <definedName name="SU_NABAVAMAT" localSheetId="1">'[17]ČN-vodovodni prik.'!#REF!</definedName>
    <definedName name="SU_NABAVAMAT">'[17]ČN-vodovodni prik.'!#REF!</definedName>
    <definedName name="su_nabhp" localSheetId="0">'[17]ČN-vodovodni prik.'!#REF!</definedName>
    <definedName name="su_nabhp" localSheetId="1">'[17]ČN-vodovodni prik.'!#REF!</definedName>
    <definedName name="su_nabhp">'[17]ČN-vodovodni prik.'!#REF!</definedName>
    <definedName name="SU_ZEMDELA" localSheetId="0">'[17]ČN-vodovodni prik.'!#REF!</definedName>
    <definedName name="SU_ZEMDELA" localSheetId="1">'[17]ČN-vodovodni prik.'!#REF!</definedName>
    <definedName name="SU_ZEMDELA">'[17]ČN-vodovodni prik.'!#REF!</definedName>
    <definedName name="Sub_11" localSheetId="0">'[17]ČN-vodovodni prik.'!#REF!</definedName>
    <definedName name="Sub_11" localSheetId="1">'[17]ČN-vodovodni prik.'!#REF!</definedName>
    <definedName name="Sub_11">'[17]ČN-vodovodni prik.'!#REF!</definedName>
    <definedName name="Sub_12" localSheetId="0">'[17]ČN-vodovodni prik.'!#REF!</definedName>
    <definedName name="Sub_12" localSheetId="1">'[17]ČN-vodovodni prik.'!#REF!</definedName>
    <definedName name="Sub_12">'[17]ČN-vodovodni prik.'!#REF!</definedName>
    <definedName name="suma_cisterna">'[19]ČN STR.INŠT.'!$F$1412</definedName>
    <definedName name="suma_dehidracija">'[19]ČN STR.INŠT.'!$F$980</definedName>
    <definedName name="suma_elektroagregat">'[19]ČN STR.INŠT.'!$F$2055</definedName>
    <definedName name="suma_ferikol">'[19]ČN STR.INŠT.'!$F$2025</definedName>
    <definedName name="suma_filter">'[19]ČN STR.INŠT.'!$F$1828</definedName>
    <definedName name="suma_grablje">'[19]ČN STR.INŠT.'!$F$136</definedName>
    <definedName name="suma_ic">'[19]ČN STR.INŠT.'!$F$29</definedName>
    <definedName name="suma_iztok">'[19]ČN STR.INŠT.'!$F$818</definedName>
    <definedName name="suma_kompresorska">'[19]ČN STR.INŠT.'!$F$1266</definedName>
    <definedName name="suma_kotlovnica">'[19]ČN STR.INŠT.'!$F$1643</definedName>
    <definedName name="suma_peskolov">'[19]ČN STR.INŠT.'!$F$223</definedName>
    <definedName name="suma_prostori">'[19]ČN STR.INŠT.'!$F$1503</definedName>
    <definedName name="suma_SBR">'[19]ČN STR.INŠT.'!$F$525</definedName>
    <definedName name="suma_skupajstrojno">'[19]ČN STR.INŠT.'!$F$27</definedName>
    <definedName name="suma_tehnoloska">'[19]ČN STR.INŠT.'!$F$1908</definedName>
    <definedName name="suma_vodomerni">'[19]ČN STR.INŠT.'!$F$1732</definedName>
    <definedName name="suma_zalogovnik">'[19]ČN STR.INŠT.'!$F$866</definedName>
    <definedName name="SUSTAV" localSheetId="0">#REF!</definedName>
    <definedName name="SUSTAV" localSheetId="1">#REF!</definedName>
    <definedName name="SUSTAV">#REF!</definedName>
    <definedName name="tampon" localSheetId="0">'[7]ZB-1'!#REF!</definedName>
    <definedName name="tampon" localSheetId="1">'[7]ZB-1'!#REF!</definedName>
    <definedName name="tampon">'[7]ZB-1'!#REF!</definedName>
    <definedName name="TEHNOLOSKA_NASLOV" localSheetId="0">#REF!</definedName>
    <definedName name="TEHNOLOSKA_NASLOV" localSheetId="1">#REF!</definedName>
    <definedName name="TEHNOLOSKA_NASLOV">#REF!</definedName>
    <definedName name="tesarska" localSheetId="0">#REF!</definedName>
    <definedName name="tesarska" localSheetId="1">#REF!</definedName>
    <definedName name="tesarska">#REF!</definedName>
    <definedName name="thisDate">#REF!</definedName>
    <definedName name="TIP_CJEVOVODA" localSheetId="0">#REF!</definedName>
    <definedName name="TIP_CJEVOVODA" localSheetId="1">#REF!</definedName>
    <definedName name="TIP_CJEVOVODA">#REF!</definedName>
    <definedName name="TIP_OBJEKTA" localSheetId="0">#REF!</definedName>
    <definedName name="TIP_OBJEKTA" localSheetId="1">#REF!</definedName>
    <definedName name="TIP_OBJEKTA">#REF!</definedName>
    <definedName name="TIPCJEVOVODA">'[13]JED CJ'!$F$3:$F$4</definedName>
    <definedName name="tocka" localSheetId="0">#REF!</definedName>
    <definedName name="tocka" localSheetId="1">#REF!</definedName>
    <definedName name="tocka">#REF!</definedName>
    <definedName name="tocka1">[20]Splosno!$B$1</definedName>
    <definedName name="trfo_naslov" localSheetId="0">#REF!</definedName>
    <definedName name="trfo_naslov" localSheetId="1">#REF!</definedName>
    <definedName name="trfo_naslov">#REF!</definedName>
    <definedName name="UPIT">[21]ORGANIZACIJA!$A$6:$A$7</definedName>
    <definedName name="UPITNIK">'[11]IZRAČUN TROŠKOVA USLUGA'!$L$161:$L$162</definedName>
    <definedName name="valuevx">42.314159</definedName>
    <definedName name="Valuta">'[22]Explanation + Base'!$J$5:$J$6</definedName>
    <definedName name="VECNAMENSKI_NASLOV" localSheetId="0">#REF!</definedName>
    <definedName name="VECNAMENSKI_NASLOV" localSheetId="1">#REF!</definedName>
    <definedName name="VECNAMENSKI_NASLOV">#REF!</definedName>
    <definedName name="vertex42_copyright" hidden="1">"© 2017 Vertex42 LLC"</definedName>
    <definedName name="vertex42_id" hidden="1">"project-planner.xlsx"</definedName>
    <definedName name="vertex42_title" hidden="1">"Project Planner Template"</definedName>
    <definedName name="VODOM_NASLOV" localSheetId="0">#REF!</definedName>
    <definedName name="VODOM_NASLOV" localSheetId="1">#REF!</definedName>
    <definedName name="VODOM_NASLOV">#REF!</definedName>
    <definedName name="VODOME_NASLOV" localSheetId="0">#REF!</definedName>
    <definedName name="VODOME_NASLOV" localSheetId="1">#REF!</definedName>
    <definedName name="VODOME_NASLOV">#REF!</definedName>
    <definedName name="VODOMER_NASLOV" localSheetId="0">#REF!</definedName>
    <definedName name="VODOMER_NASLOV" localSheetId="1">#REF!</definedName>
    <definedName name="VODOMER_NASLOV">#REF!</definedName>
    <definedName name="VODOMERNI_NASLOV" localSheetId="0">#REF!</definedName>
    <definedName name="VODOMERNI_NASLOV" localSheetId="1">#REF!</definedName>
    <definedName name="VODOMERNI_NASLOV">#REF!</definedName>
    <definedName name="vodovod" localSheetId="0">'[7]ZB-1'!#REF!</definedName>
    <definedName name="vodovod" localSheetId="1">'[7]ZB-1'!#REF!</definedName>
    <definedName name="vodovod">'[7]ZB-1'!#REF!</definedName>
    <definedName name="volc" localSheetId="0">'[7]ZB-1'!#REF!</definedName>
    <definedName name="volc" localSheetId="1">'[7]ZB-1'!#REF!</definedName>
    <definedName name="volc">'[7]ZB-1'!#REF!</definedName>
    <definedName name="volv" localSheetId="0">'[7]ZB-1'!#REF!</definedName>
    <definedName name="volv" localSheetId="1">'[7]ZB-1'!#REF!</definedName>
    <definedName name="volv">'[7]ZB-1'!#REF!</definedName>
    <definedName name="VRSTA_RADOVA" localSheetId="0">#REF!</definedName>
    <definedName name="VRSTA_RADOVA" localSheetId="1">#REF!</definedName>
    <definedName name="VRSTA_RADOVA">#REF!</definedName>
    <definedName name="VRSTARADOVA" localSheetId="0">#REF!</definedName>
    <definedName name="VRSTARADOVA" localSheetId="1">#REF!</definedName>
    <definedName name="VRSTARADOVA">#REF!</definedName>
    <definedName name="vvv" localSheetId="0">#REF!</definedName>
    <definedName name="vvv" localSheetId="1">#REF!</definedName>
    <definedName name="vvv">#REF!</definedName>
    <definedName name="vvvvv" localSheetId="0">#REF!</definedName>
    <definedName name="vvvvv" localSheetId="1">#REF!</definedName>
    <definedName name="vvvvv">#REF!</definedName>
    <definedName name="WWW" localSheetId="0">'[7]ZB-1'!#REF!</definedName>
    <definedName name="WWW" localSheetId="1">'[7]ZB-1'!#REF!</definedName>
    <definedName name="WWW">'[7]ZB-1'!#REF!</definedName>
    <definedName name="X" localSheetId="0">#REF!</definedName>
    <definedName name="X" localSheetId="1">#REF!</definedName>
    <definedName name="X">#REF!</definedName>
    <definedName name="XX" localSheetId="0">#REF!</definedName>
    <definedName name="XX" localSheetId="1">#REF!</definedName>
    <definedName name="XX">#REF!</definedName>
    <definedName name="xxxxxxxxx" localSheetId="0">#REF!</definedName>
    <definedName name="xxxxxxxxx" localSheetId="1">#REF!</definedName>
    <definedName name="xxxxxxxxx">#REF!</definedName>
    <definedName name="xxxxxxxxxxxx" localSheetId="0">#REF!</definedName>
    <definedName name="xxxxxxxxxxxx" localSheetId="1">#REF!</definedName>
    <definedName name="xxxxxxxxxxxx">#REF!</definedName>
    <definedName name="ZALOGOVNIK_NASLOV" localSheetId="0">#REF!</definedName>
    <definedName name="ZALOGOVNIK_NASLOV" localSheetId="1">#REF!</definedName>
    <definedName name="ZALOGOVNIK_NASLOV">#REF!</definedName>
    <definedName name="ZAPOSLENICI">'[13]JED CJ'!$J$3:$J$6</definedName>
    <definedName name="_xlnm.Database" localSheetId="0">#REF!</definedName>
    <definedName name="_xlnm.Database" localSheetId="1">#REF!</definedName>
    <definedName name="_xlnm.Database">#REF!</definedName>
    <definedName name="zemeljska" localSheetId="0">#REF!</definedName>
    <definedName name="zemeljska" localSheetId="1">#REF!</definedName>
    <definedName name="zemeljska">#REF!</definedName>
    <definedName name="zidarska" localSheetId="0">#REF!</definedName>
    <definedName name="zidarska" localSheetId="1">#REF!</definedName>
    <definedName name="zidarsk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22" i="2" l="1"/>
  <c r="N122" i="2"/>
  <c r="AE121" i="2"/>
  <c r="W121" i="2"/>
  <c r="G121" i="2"/>
  <c r="AE120" i="2"/>
  <c r="AD120" i="2"/>
  <c r="W120" i="2"/>
  <c r="V120" i="2"/>
  <c r="O120" i="2"/>
  <c r="N120" i="2"/>
  <c r="G120" i="2"/>
  <c r="F120" i="2"/>
  <c r="AH117" i="2"/>
  <c r="AG117" i="2"/>
  <c r="AF117" i="2"/>
  <c r="AE117" i="2"/>
  <c r="AE122" i="2" s="1"/>
  <c r="AD117" i="2"/>
  <c r="AD122" i="2" s="1"/>
  <c r="AC117" i="2"/>
  <c r="AB117" i="2"/>
  <c r="AA117" i="2"/>
  <c r="Z117" i="2"/>
  <c r="Y117" i="2"/>
  <c r="X117" i="2"/>
  <c r="W117" i="2"/>
  <c r="W122" i="2" s="1"/>
  <c r="V117" i="2"/>
  <c r="U117" i="2"/>
  <c r="T117" i="2"/>
  <c r="S117" i="2"/>
  <c r="R117" i="2"/>
  <c r="Q117" i="2"/>
  <c r="P117" i="2"/>
  <c r="O117" i="2"/>
  <c r="O122" i="2" s="1"/>
  <c r="N117" i="2"/>
  <c r="M117" i="2"/>
  <c r="L117" i="2"/>
  <c r="K117" i="2"/>
  <c r="J117" i="2"/>
  <c r="I117" i="2"/>
  <c r="H117" i="2"/>
  <c r="G117" i="2"/>
  <c r="G122" i="2" s="1"/>
  <c r="F117" i="2"/>
  <c r="F122" i="2" s="1"/>
  <c r="E117" i="2"/>
  <c r="D117" i="2"/>
  <c r="AH116" i="2"/>
  <c r="AG116" i="2"/>
  <c r="AF116" i="2"/>
  <c r="AE116" i="2"/>
  <c r="AD116" i="2"/>
  <c r="AD121" i="2" s="1"/>
  <c r="AC116" i="2"/>
  <c r="AB116" i="2"/>
  <c r="AA116" i="2"/>
  <c r="Z116" i="2"/>
  <c r="Y116" i="2"/>
  <c r="X116" i="2"/>
  <c r="W116" i="2"/>
  <c r="V116" i="2"/>
  <c r="V121" i="2" s="1"/>
  <c r="U116" i="2"/>
  <c r="T116" i="2"/>
  <c r="S116" i="2"/>
  <c r="R116" i="2"/>
  <c r="Q116" i="2"/>
  <c r="P116" i="2"/>
  <c r="O116" i="2"/>
  <c r="N116" i="2"/>
  <c r="N121" i="2" s="1"/>
  <c r="M116" i="2"/>
  <c r="L116" i="2"/>
  <c r="K116" i="2"/>
  <c r="J116" i="2"/>
  <c r="I116" i="2"/>
  <c r="H116" i="2"/>
  <c r="G116" i="2"/>
  <c r="F116" i="2"/>
  <c r="F121" i="2" s="1"/>
  <c r="E116" i="2"/>
  <c r="D116" i="2"/>
  <c r="AH115" i="2"/>
  <c r="AG115" i="2"/>
  <c r="AF115" i="2"/>
  <c r="AF122" i="2" s="1"/>
  <c r="AE115" i="2"/>
  <c r="AD115" i="2"/>
  <c r="AC115" i="2"/>
  <c r="AC122" i="2" s="1"/>
  <c r="AB115" i="2"/>
  <c r="AA115" i="2"/>
  <c r="Z115" i="2"/>
  <c r="Y115" i="2"/>
  <c r="X115" i="2"/>
  <c r="X122" i="2" s="1"/>
  <c r="X72" i="2" s="1"/>
  <c r="W115" i="2"/>
  <c r="V115" i="2"/>
  <c r="U115" i="2"/>
  <c r="T115" i="2"/>
  <c r="S115" i="2"/>
  <c r="R115" i="2"/>
  <c r="Q115" i="2"/>
  <c r="P115" i="2"/>
  <c r="P122" i="2" s="1"/>
  <c r="P72" i="2" s="1"/>
  <c r="O115" i="2"/>
  <c r="N115" i="2"/>
  <c r="M115" i="2"/>
  <c r="M122" i="2" s="1"/>
  <c r="L115" i="2"/>
  <c r="K115" i="2"/>
  <c r="J115" i="2"/>
  <c r="I115" i="2"/>
  <c r="H115" i="2"/>
  <c r="H122" i="2" s="1"/>
  <c r="H72" i="2" s="1"/>
  <c r="G115" i="2"/>
  <c r="F115" i="2"/>
  <c r="E115" i="2"/>
  <c r="D115" i="2"/>
  <c r="C115" i="2"/>
  <c r="AH114" i="2"/>
  <c r="AG114" i="2"/>
  <c r="AF114" i="2"/>
  <c r="AF121" i="2" s="1"/>
  <c r="AF71" i="2" s="1"/>
  <c r="AE114" i="2"/>
  <c r="AD114" i="2"/>
  <c r="AC114" i="2"/>
  <c r="AC121" i="2" s="1"/>
  <c r="AB114" i="2"/>
  <c r="AA114" i="2"/>
  <c r="Z114" i="2"/>
  <c r="Y114" i="2"/>
  <c r="X114" i="2"/>
  <c r="X121" i="2" s="1"/>
  <c r="W114" i="2"/>
  <c r="V114" i="2"/>
  <c r="U114" i="2"/>
  <c r="T114" i="2"/>
  <c r="S114" i="2"/>
  <c r="R114" i="2"/>
  <c r="Q114" i="2"/>
  <c r="P114" i="2"/>
  <c r="P121" i="2" s="1"/>
  <c r="P71" i="2" s="1"/>
  <c r="O114" i="2"/>
  <c r="N114" i="2"/>
  <c r="M114" i="2"/>
  <c r="M121" i="2" s="1"/>
  <c r="L114" i="2"/>
  <c r="K114" i="2"/>
  <c r="J114" i="2"/>
  <c r="I114" i="2"/>
  <c r="H114" i="2"/>
  <c r="H121" i="2" s="1"/>
  <c r="H71" i="2" s="1"/>
  <c r="G114" i="2"/>
  <c r="F114" i="2"/>
  <c r="E114" i="2"/>
  <c r="D114" i="2"/>
  <c r="C114" i="2"/>
  <c r="AH113" i="2"/>
  <c r="AH120" i="2" s="1"/>
  <c r="AG113" i="2"/>
  <c r="AG120" i="2" s="1"/>
  <c r="AF113" i="2"/>
  <c r="AF120" i="2" s="1"/>
  <c r="AE113" i="2"/>
  <c r="AD113" i="2"/>
  <c r="AC113" i="2"/>
  <c r="AC120" i="2" s="1"/>
  <c r="AB113" i="2"/>
  <c r="AB120" i="2" s="1"/>
  <c r="AA113" i="2"/>
  <c r="AA120" i="2" s="1"/>
  <c r="Z113" i="2"/>
  <c r="Z120" i="2" s="1"/>
  <c r="Y113" i="2"/>
  <c r="Y120" i="2" s="1"/>
  <c r="X113" i="2"/>
  <c r="X120" i="2" s="1"/>
  <c r="W113" i="2"/>
  <c r="V113" i="2"/>
  <c r="U113" i="2"/>
  <c r="U120" i="2" s="1"/>
  <c r="T113" i="2"/>
  <c r="T120" i="2" s="1"/>
  <c r="S113" i="2"/>
  <c r="S120" i="2" s="1"/>
  <c r="R113" i="2"/>
  <c r="R120" i="2" s="1"/>
  <c r="Q113" i="2"/>
  <c r="Q120" i="2" s="1"/>
  <c r="P113" i="2"/>
  <c r="P120" i="2" s="1"/>
  <c r="O113" i="2"/>
  <c r="N113" i="2"/>
  <c r="M113" i="2"/>
  <c r="M120" i="2" s="1"/>
  <c r="L113" i="2"/>
  <c r="L120" i="2" s="1"/>
  <c r="K113" i="2"/>
  <c r="K120" i="2" s="1"/>
  <c r="J113" i="2"/>
  <c r="J120" i="2" s="1"/>
  <c r="I113" i="2"/>
  <c r="I120" i="2" s="1"/>
  <c r="H113" i="2"/>
  <c r="H120" i="2" s="1"/>
  <c r="G113" i="2"/>
  <c r="F113" i="2"/>
  <c r="E113" i="2"/>
  <c r="E120" i="2" s="1"/>
  <c r="D113" i="2"/>
  <c r="D120" i="2" s="1"/>
  <c r="C113" i="2"/>
  <c r="C120" i="2" s="1"/>
  <c r="AC110" i="2"/>
  <c r="AA110" i="2"/>
  <c r="Z110" i="2"/>
  <c r="M110" i="2"/>
  <c r="L110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AH107" i="2"/>
  <c r="AH110" i="2" s="1"/>
  <c r="AG107" i="2"/>
  <c r="AG110" i="2" s="1"/>
  <c r="AF107" i="2"/>
  <c r="AF110" i="2" s="1"/>
  <c r="AE107" i="2"/>
  <c r="AE110" i="2" s="1"/>
  <c r="AD107" i="2"/>
  <c r="AD110" i="2" s="1"/>
  <c r="AC107" i="2"/>
  <c r="AB107" i="2"/>
  <c r="AB110" i="2" s="1"/>
  <c r="AA107" i="2"/>
  <c r="Z107" i="2"/>
  <c r="Y107" i="2"/>
  <c r="Y110" i="2" s="1"/>
  <c r="X107" i="2"/>
  <c r="X110" i="2" s="1"/>
  <c r="W107" i="2"/>
  <c r="W110" i="2" s="1"/>
  <c r="V107" i="2"/>
  <c r="V110" i="2" s="1"/>
  <c r="U107" i="2"/>
  <c r="U110" i="2" s="1"/>
  <c r="T107" i="2"/>
  <c r="T110" i="2" s="1"/>
  <c r="S107" i="2"/>
  <c r="S110" i="2" s="1"/>
  <c r="R107" i="2"/>
  <c r="R110" i="2" s="1"/>
  <c r="Q107" i="2"/>
  <c r="Q110" i="2" s="1"/>
  <c r="P107" i="2"/>
  <c r="P110" i="2" s="1"/>
  <c r="O107" i="2"/>
  <c r="O110" i="2" s="1"/>
  <c r="O121" i="2" s="1"/>
  <c r="N107" i="2"/>
  <c r="N110" i="2" s="1"/>
  <c r="M107" i="2"/>
  <c r="L107" i="2"/>
  <c r="K107" i="2"/>
  <c r="K110" i="2" s="1"/>
  <c r="J107" i="2"/>
  <c r="J110" i="2" s="1"/>
  <c r="I107" i="2"/>
  <c r="I110" i="2" s="1"/>
  <c r="H107" i="2"/>
  <c r="H110" i="2" s="1"/>
  <c r="G107" i="2"/>
  <c r="G110" i="2" s="1"/>
  <c r="F107" i="2"/>
  <c r="F110" i="2" s="1"/>
  <c r="E107" i="2"/>
  <c r="E110" i="2" s="1"/>
  <c r="D107" i="2"/>
  <c r="D110" i="2" s="1"/>
  <c r="D79" i="2" s="1"/>
  <c r="C107" i="2"/>
  <c r="C110" i="2" s="1"/>
  <c r="D102" i="2"/>
  <c r="E102" i="2" s="1"/>
  <c r="F102" i="2" s="1"/>
  <c r="G102" i="2" s="1"/>
  <c r="H102" i="2" s="1"/>
  <c r="I102" i="2" s="1"/>
  <c r="J102" i="2" s="1"/>
  <c r="K102" i="2" s="1"/>
  <c r="L102" i="2" s="1"/>
  <c r="M102" i="2" s="1"/>
  <c r="N102" i="2" s="1"/>
  <c r="O102" i="2" s="1"/>
  <c r="P102" i="2" s="1"/>
  <c r="Q102" i="2" s="1"/>
  <c r="R102" i="2" s="1"/>
  <c r="S102" i="2" s="1"/>
  <c r="T102" i="2" s="1"/>
  <c r="U102" i="2" s="1"/>
  <c r="V102" i="2" s="1"/>
  <c r="W102" i="2" s="1"/>
  <c r="X102" i="2" s="1"/>
  <c r="Y102" i="2" s="1"/>
  <c r="Z102" i="2" s="1"/>
  <c r="AA102" i="2" s="1"/>
  <c r="AB102" i="2" s="1"/>
  <c r="AC102" i="2" s="1"/>
  <c r="AD102" i="2" s="1"/>
  <c r="AE102" i="2" s="1"/>
  <c r="AF102" i="2" s="1"/>
  <c r="AG102" i="2" s="1"/>
  <c r="AH102" i="2" s="1"/>
  <c r="C102" i="2"/>
  <c r="D96" i="2"/>
  <c r="C96" i="2"/>
  <c r="D95" i="2"/>
  <c r="C95" i="2"/>
  <c r="D94" i="2"/>
  <c r="C94" i="2"/>
  <c r="D93" i="2"/>
  <c r="C93" i="2"/>
  <c r="D92" i="2"/>
  <c r="C92" i="2"/>
  <c r="D91" i="2"/>
  <c r="D90" i="2" s="1"/>
  <c r="C91" i="2"/>
  <c r="C90" i="2" s="1"/>
  <c r="D89" i="2"/>
  <c r="C89" i="2"/>
  <c r="D88" i="2"/>
  <c r="C88" i="2"/>
  <c r="D87" i="2"/>
  <c r="C87" i="2"/>
  <c r="C86" i="2" s="1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C85" i="2"/>
  <c r="C84" i="2"/>
  <c r="D84" i="2" s="1"/>
  <c r="C83" i="2"/>
  <c r="D83" i="2" s="1"/>
  <c r="C82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D80" i="2"/>
  <c r="C80" i="2"/>
  <c r="C79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D77" i="2"/>
  <c r="C77" i="2"/>
  <c r="C76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D73" i="2"/>
  <c r="C73" i="2"/>
  <c r="AF72" i="2"/>
  <c r="AE72" i="2"/>
  <c r="AD72" i="2"/>
  <c r="AC72" i="2"/>
  <c r="W72" i="2"/>
  <c r="V72" i="2"/>
  <c r="O72" i="2"/>
  <c r="N72" i="2"/>
  <c r="M72" i="2"/>
  <c r="G72" i="2"/>
  <c r="F72" i="2"/>
  <c r="AE71" i="2"/>
  <c r="AD71" i="2"/>
  <c r="AC71" i="2"/>
  <c r="X71" i="2"/>
  <c r="W71" i="2"/>
  <c r="V71" i="2"/>
  <c r="O71" i="2"/>
  <c r="N71" i="2"/>
  <c r="M71" i="2"/>
  <c r="G71" i="2"/>
  <c r="F71" i="2"/>
  <c r="C70" i="2"/>
  <c r="C69" i="2"/>
  <c r="C97" i="2" s="1"/>
  <c r="AH59" i="2"/>
  <c r="AA59" i="2"/>
  <c r="AA9" i="2" s="1"/>
  <c r="AG58" i="2"/>
  <c r="AF58" i="2"/>
  <c r="AD58" i="2"/>
  <c r="Y58" i="2"/>
  <c r="X58" i="2"/>
  <c r="V58" i="2"/>
  <c r="Q58" i="2"/>
  <c r="P58" i="2"/>
  <c r="N58" i="2"/>
  <c r="I58" i="2"/>
  <c r="H58" i="2"/>
  <c r="F58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AH54" i="2"/>
  <c r="AG54" i="2"/>
  <c r="AF54" i="2"/>
  <c r="AE54" i="2"/>
  <c r="AE59" i="2" s="1"/>
  <c r="AD54" i="2"/>
  <c r="AC54" i="2"/>
  <c r="AB54" i="2"/>
  <c r="AA54" i="2"/>
  <c r="Z54" i="2"/>
  <c r="Y54" i="2"/>
  <c r="X54" i="2"/>
  <c r="W54" i="2"/>
  <c r="W59" i="2" s="1"/>
  <c r="V54" i="2"/>
  <c r="U54" i="2"/>
  <c r="T54" i="2"/>
  <c r="S54" i="2"/>
  <c r="R54" i="2"/>
  <c r="Q54" i="2"/>
  <c r="P54" i="2"/>
  <c r="O54" i="2"/>
  <c r="O59" i="2" s="1"/>
  <c r="N54" i="2"/>
  <c r="M54" i="2"/>
  <c r="L54" i="2"/>
  <c r="K54" i="2"/>
  <c r="J54" i="2"/>
  <c r="I54" i="2"/>
  <c r="H54" i="2"/>
  <c r="G54" i="2"/>
  <c r="G59" i="2" s="1"/>
  <c r="F54" i="2"/>
  <c r="F59" i="2" s="1"/>
  <c r="E54" i="2"/>
  <c r="AH53" i="2"/>
  <c r="AH58" i="2" s="1"/>
  <c r="AG53" i="2"/>
  <c r="AF53" i="2"/>
  <c r="AE53" i="2"/>
  <c r="AE58" i="2" s="1"/>
  <c r="AD53" i="2"/>
  <c r="AC53" i="2"/>
  <c r="AC58" i="2" s="1"/>
  <c r="AB53" i="2"/>
  <c r="AB58" i="2" s="1"/>
  <c r="AA53" i="2"/>
  <c r="AA58" i="2" s="1"/>
  <c r="Z53" i="2"/>
  <c r="Z58" i="2" s="1"/>
  <c r="Y53" i="2"/>
  <c r="X53" i="2"/>
  <c r="W53" i="2"/>
  <c r="W58" i="2" s="1"/>
  <c r="V53" i="2"/>
  <c r="U53" i="2"/>
  <c r="U58" i="2" s="1"/>
  <c r="T53" i="2"/>
  <c r="T58" i="2" s="1"/>
  <c r="S53" i="2"/>
  <c r="S58" i="2" s="1"/>
  <c r="R53" i="2"/>
  <c r="R58" i="2" s="1"/>
  <c r="Q53" i="2"/>
  <c r="P53" i="2"/>
  <c r="O53" i="2"/>
  <c r="O58" i="2" s="1"/>
  <c r="N53" i="2"/>
  <c r="M53" i="2"/>
  <c r="M58" i="2" s="1"/>
  <c r="L53" i="2"/>
  <c r="L58" i="2" s="1"/>
  <c r="K53" i="2"/>
  <c r="K58" i="2" s="1"/>
  <c r="J53" i="2"/>
  <c r="J58" i="2" s="1"/>
  <c r="I53" i="2"/>
  <c r="H53" i="2"/>
  <c r="G53" i="2"/>
  <c r="G58" i="2" s="1"/>
  <c r="F53" i="2"/>
  <c r="E53" i="2"/>
  <c r="E58" i="2" s="1"/>
  <c r="D53" i="2"/>
  <c r="D58" i="2" s="1"/>
  <c r="C53" i="2"/>
  <c r="C58" i="2" s="1"/>
  <c r="AB50" i="2"/>
  <c r="U50" i="2"/>
  <c r="L50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AH47" i="2"/>
  <c r="AH50" i="2" s="1"/>
  <c r="AG47" i="2"/>
  <c r="AG50" i="2" s="1"/>
  <c r="AF47" i="2"/>
  <c r="AF50" i="2" s="1"/>
  <c r="AE47" i="2"/>
  <c r="AE50" i="2" s="1"/>
  <c r="AD47" i="2"/>
  <c r="AD50" i="2" s="1"/>
  <c r="AC47" i="2"/>
  <c r="AC50" i="2" s="1"/>
  <c r="AB47" i="2"/>
  <c r="AA47" i="2"/>
  <c r="AA50" i="2" s="1"/>
  <c r="Z47" i="2"/>
  <c r="Z50" i="2" s="1"/>
  <c r="Z59" i="2" s="1"/>
  <c r="Y47" i="2"/>
  <c r="Y50" i="2" s="1"/>
  <c r="X47" i="2"/>
  <c r="X50" i="2" s="1"/>
  <c r="W47" i="2"/>
  <c r="W50" i="2" s="1"/>
  <c r="V47" i="2"/>
  <c r="V50" i="2" s="1"/>
  <c r="U47" i="2"/>
  <c r="T47" i="2"/>
  <c r="T50" i="2" s="1"/>
  <c r="S47" i="2"/>
  <c r="S50" i="2" s="1"/>
  <c r="S59" i="2" s="1"/>
  <c r="S9" i="2" s="1"/>
  <c r="R47" i="2"/>
  <c r="R50" i="2" s="1"/>
  <c r="R59" i="2" s="1"/>
  <c r="Q47" i="2"/>
  <c r="Q50" i="2" s="1"/>
  <c r="P47" i="2"/>
  <c r="P50" i="2" s="1"/>
  <c r="O47" i="2"/>
  <c r="O50" i="2" s="1"/>
  <c r="N47" i="2"/>
  <c r="N50" i="2" s="1"/>
  <c r="M47" i="2"/>
  <c r="M50" i="2" s="1"/>
  <c r="L47" i="2"/>
  <c r="K47" i="2"/>
  <c r="K50" i="2" s="1"/>
  <c r="K59" i="2" s="1"/>
  <c r="J47" i="2"/>
  <c r="J50" i="2" s="1"/>
  <c r="J59" i="2" s="1"/>
  <c r="I47" i="2"/>
  <c r="I50" i="2" s="1"/>
  <c r="H47" i="2"/>
  <c r="H50" i="2" s="1"/>
  <c r="G47" i="2"/>
  <c r="G50" i="2" s="1"/>
  <c r="F47" i="2"/>
  <c r="F50" i="2" s="1"/>
  <c r="E47" i="2"/>
  <c r="E50" i="2" s="1"/>
  <c r="D47" i="2"/>
  <c r="D50" i="2" s="1"/>
  <c r="C47" i="2"/>
  <c r="C50" i="2" s="1"/>
  <c r="L42" i="2"/>
  <c r="M42" i="2" s="1"/>
  <c r="N42" i="2" s="1"/>
  <c r="O42" i="2" s="1"/>
  <c r="P42" i="2" s="1"/>
  <c r="Q42" i="2" s="1"/>
  <c r="R42" i="2" s="1"/>
  <c r="S42" i="2" s="1"/>
  <c r="T42" i="2" s="1"/>
  <c r="U42" i="2" s="1"/>
  <c r="V42" i="2" s="1"/>
  <c r="W42" i="2" s="1"/>
  <c r="X42" i="2" s="1"/>
  <c r="Y42" i="2" s="1"/>
  <c r="Z42" i="2" s="1"/>
  <c r="AA42" i="2" s="1"/>
  <c r="AB42" i="2" s="1"/>
  <c r="AC42" i="2" s="1"/>
  <c r="AD42" i="2" s="1"/>
  <c r="AE42" i="2" s="1"/>
  <c r="AF42" i="2" s="1"/>
  <c r="AG42" i="2" s="1"/>
  <c r="AH42" i="2" s="1"/>
  <c r="E42" i="2"/>
  <c r="F42" i="2" s="1"/>
  <c r="G42" i="2" s="1"/>
  <c r="H42" i="2" s="1"/>
  <c r="I42" i="2" s="1"/>
  <c r="J42" i="2" s="1"/>
  <c r="K42" i="2" s="1"/>
  <c r="D42" i="2"/>
  <c r="C42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C24" i="2"/>
  <c r="D23" i="2"/>
  <c r="C23" i="2"/>
  <c r="D22" i="2"/>
  <c r="C22" i="2"/>
  <c r="D21" i="2"/>
  <c r="C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D19" i="2"/>
  <c r="C19" i="2"/>
  <c r="C18" i="2"/>
  <c r="D18" i="2" s="1"/>
  <c r="D17" i="2"/>
  <c r="C17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D12" i="2" s="1"/>
  <c r="D38" i="2" s="1"/>
  <c r="C16" i="2"/>
  <c r="D15" i="2"/>
  <c r="C15" i="2"/>
  <c r="D14" i="2"/>
  <c r="C14" i="2"/>
  <c r="D13" i="2"/>
  <c r="C13" i="2"/>
  <c r="C12" i="2"/>
  <c r="C38" i="2" s="1"/>
  <c r="D11" i="2"/>
  <c r="C11" i="2"/>
  <c r="D10" i="2"/>
  <c r="C10" i="2"/>
  <c r="AH9" i="2"/>
  <c r="AE9" i="2"/>
  <c r="Z9" i="2"/>
  <c r="W9" i="2"/>
  <c r="R9" i="2"/>
  <c r="O9" i="2"/>
  <c r="K9" i="2"/>
  <c r="J9" i="2"/>
  <c r="G9" i="2"/>
  <c r="F9" i="2"/>
  <c r="D8" i="2"/>
  <c r="C8" i="2"/>
  <c r="C6" i="2" s="1"/>
  <c r="C37" i="2" s="1"/>
  <c r="C39" i="2" s="1"/>
  <c r="C40" i="2" s="1"/>
  <c r="C43" i="2" s="1"/>
  <c r="C7" i="2"/>
  <c r="D7" i="2" s="1"/>
  <c r="F4" i="2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AE4" i="2" s="1"/>
  <c r="AF4" i="2" s="1"/>
  <c r="AG4" i="2" s="1"/>
  <c r="AH4" i="2" s="1"/>
  <c r="AG87" i="1"/>
  <c r="AE87" i="1"/>
  <c r="Y87" i="1"/>
  <c r="X87" i="1"/>
  <c r="O87" i="1"/>
  <c r="H87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AH85" i="1"/>
  <c r="AH87" i="1" s="1"/>
  <c r="AG85" i="1"/>
  <c r="AF85" i="1"/>
  <c r="AF87" i="1" s="1"/>
  <c r="AE85" i="1"/>
  <c r="AD85" i="1"/>
  <c r="AD87" i="1" s="1"/>
  <c r="AC85" i="1"/>
  <c r="AC87" i="1" s="1"/>
  <c r="AB85" i="1"/>
  <c r="AB87" i="1" s="1"/>
  <c r="AA85" i="1"/>
  <c r="AA87" i="1" s="1"/>
  <c r="Z85" i="1"/>
  <c r="Z87" i="1" s="1"/>
  <c r="Y85" i="1"/>
  <c r="X85" i="1"/>
  <c r="W85" i="1"/>
  <c r="W87" i="1" s="1"/>
  <c r="V85" i="1"/>
  <c r="V87" i="1" s="1"/>
  <c r="U85" i="1"/>
  <c r="U87" i="1" s="1"/>
  <c r="T85" i="1"/>
  <c r="T87" i="1" s="1"/>
  <c r="S85" i="1"/>
  <c r="S87" i="1" s="1"/>
  <c r="R85" i="1"/>
  <c r="R87" i="1" s="1"/>
  <c r="Q85" i="1"/>
  <c r="Q87" i="1" s="1"/>
  <c r="P85" i="1"/>
  <c r="P87" i="1" s="1"/>
  <c r="O85" i="1"/>
  <c r="N85" i="1"/>
  <c r="N87" i="1" s="1"/>
  <c r="M85" i="1"/>
  <c r="M87" i="1" s="1"/>
  <c r="L85" i="1"/>
  <c r="L87" i="1" s="1"/>
  <c r="K85" i="1"/>
  <c r="K87" i="1" s="1"/>
  <c r="J85" i="1"/>
  <c r="J87" i="1" s="1"/>
  <c r="I85" i="1"/>
  <c r="I87" i="1" s="1"/>
  <c r="H85" i="1"/>
  <c r="G85" i="1"/>
  <c r="G87" i="1" s="1"/>
  <c r="F85" i="1"/>
  <c r="F87" i="1" s="1"/>
  <c r="E85" i="1"/>
  <c r="E87" i="1" s="1"/>
  <c r="D85" i="1"/>
  <c r="D87" i="1" s="1"/>
  <c r="C85" i="1"/>
  <c r="C87" i="1" s="1"/>
  <c r="H80" i="1"/>
  <c r="I80" i="1" s="1"/>
  <c r="J80" i="1" s="1"/>
  <c r="K80" i="1" s="1"/>
  <c r="L80" i="1" s="1"/>
  <c r="M80" i="1" s="1"/>
  <c r="N80" i="1" s="1"/>
  <c r="O80" i="1" s="1"/>
  <c r="P80" i="1" s="1"/>
  <c r="Q80" i="1" s="1"/>
  <c r="R80" i="1" s="1"/>
  <c r="S80" i="1" s="1"/>
  <c r="T80" i="1" s="1"/>
  <c r="U80" i="1" s="1"/>
  <c r="V80" i="1" s="1"/>
  <c r="W80" i="1" s="1"/>
  <c r="X80" i="1" s="1"/>
  <c r="Y80" i="1" s="1"/>
  <c r="Z80" i="1" s="1"/>
  <c r="AA80" i="1" s="1"/>
  <c r="AB80" i="1" s="1"/>
  <c r="AC80" i="1" s="1"/>
  <c r="AD80" i="1" s="1"/>
  <c r="AE80" i="1" s="1"/>
  <c r="AF80" i="1" s="1"/>
  <c r="AG80" i="1" s="1"/>
  <c r="AH80" i="1" s="1"/>
  <c r="C80" i="1"/>
  <c r="D80" i="1" s="1"/>
  <c r="E80" i="1" s="1"/>
  <c r="F80" i="1" s="1"/>
  <c r="G80" i="1" s="1"/>
  <c r="D74" i="1"/>
  <c r="E74" i="1" s="1"/>
  <c r="C74" i="1"/>
  <c r="D73" i="1"/>
  <c r="E73" i="1" s="1"/>
  <c r="C73" i="1"/>
  <c r="D72" i="1"/>
  <c r="E72" i="1" s="1"/>
  <c r="C72" i="1"/>
  <c r="D71" i="1"/>
  <c r="E71" i="1" s="1"/>
  <c r="C71" i="1"/>
  <c r="D70" i="1"/>
  <c r="E70" i="1" s="1"/>
  <c r="C70" i="1"/>
  <c r="D69" i="1"/>
  <c r="E69" i="1" s="1"/>
  <c r="C69" i="1"/>
  <c r="D68" i="1"/>
  <c r="C68" i="1"/>
  <c r="D67" i="1"/>
  <c r="E67" i="1" s="1"/>
  <c r="C67" i="1"/>
  <c r="D66" i="1"/>
  <c r="E66" i="1" s="1"/>
  <c r="C66" i="1"/>
  <c r="D65" i="1"/>
  <c r="E65" i="1" s="1"/>
  <c r="C65" i="1"/>
  <c r="D64" i="1"/>
  <c r="C64" i="1"/>
  <c r="C63" i="1"/>
  <c r="C55" i="1" s="1"/>
  <c r="C76" i="1" s="1"/>
  <c r="E62" i="1"/>
  <c r="E84" i="2" s="1"/>
  <c r="C62" i="1"/>
  <c r="D62" i="1" s="1"/>
  <c r="D61" i="1"/>
  <c r="E61" i="1" s="1"/>
  <c r="E83" i="2" s="1"/>
  <c r="C61" i="1"/>
  <c r="F60" i="1"/>
  <c r="D60" i="1"/>
  <c r="E60" i="1" s="1"/>
  <c r="E82" i="2" s="1"/>
  <c r="C60" i="1"/>
  <c r="D59" i="1"/>
  <c r="E59" i="1" s="1"/>
  <c r="C59" i="1"/>
  <c r="AH58" i="1"/>
  <c r="AH79" i="2" s="1"/>
  <c r="AF58" i="1"/>
  <c r="AF79" i="2" s="1"/>
  <c r="AD58" i="1"/>
  <c r="AD79" i="2" s="1"/>
  <c r="AB58" i="1"/>
  <c r="AB79" i="2" s="1"/>
  <c r="Z58" i="1"/>
  <c r="Z79" i="2" s="1"/>
  <c r="V58" i="1"/>
  <c r="V79" i="2" s="1"/>
  <c r="T58" i="1"/>
  <c r="T79" i="2" s="1"/>
  <c r="R58" i="1"/>
  <c r="R79" i="2" s="1"/>
  <c r="Q58" i="1"/>
  <c r="Q79" i="2" s="1"/>
  <c r="P58" i="1"/>
  <c r="P79" i="2" s="1"/>
  <c r="N58" i="1"/>
  <c r="N79" i="2" s="1"/>
  <c r="M58" i="1"/>
  <c r="M79" i="2" s="1"/>
  <c r="L58" i="1"/>
  <c r="L79" i="2" s="1"/>
  <c r="J58" i="1"/>
  <c r="J79" i="2" s="1"/>
  <c r="I58" i="1"/>
  <c r="I79" i="2" s="1"/>
  <c r="H58" i="1"/>
  <c r="H79" i="2" s="1"/>
  <c r="F58" i="1"/>
  <c r="F79" i="2" s="1"/>
  <c r="E58" i="1"/>
  <c r="E79" i="2" s="1"/>
  <c r="D58" i="1"/>
  <c r="C58" i="1"/>
  <c r="AA58" i="1" s="1"/>
  <c r="AA79" i="2" s="1"/>
  <c r="AH57" i="1"/>
  <c r="AH77" i="2" s="1"/>
  <c r="AG57" i="1"/>
  <c r="AG77" i="2" s="1"/>
  <c r="AF57" i="1"/>
  <c r="AF77" i="2" s="1"/>
  <c r="AD57" i="1"/>
  <c r="AD77" i="2" s="1"/>
  <c r="AC57" i="1"/>
  <c r="AC77" i="2" s="1"/>
  <c r="AB57" i="1"/>
  <c r="AB77" i="2" s="1"/>
  <c r="Z57" i="1"/>
  <c r="Z77" i="2" s="1"/>
  <c r="Y57" i="1"/>
  <c r="Y77" i="2" s="1"/>
  <c r="V57" i="1"/>
  <c r="V77" i="2" s="1"/>
  <c r="U57" i="1"/>
  <c r="U77" i="2" s="1"/>
  <c r="T57" i="1"/>
  <c r="T77" i="2" s="1"/>
  <c r="R57" i="1"/>
  <c r="R77" i="2" s="1"/>
  <c r="Q57" i="1"/>
  <c r="Q77" i="2" s="1"/>
  <c r="P57" i="1"/>
  <c r="P77" i="2" s="1"/>
  <c r="N57" i="1"/>
  <c r="N77" i="2" s="1"/>
  <c r="M57" i="1"/>
  <c r="M77" i="2" s="1"/>
  <c r="L57" i="1"/>
  <c r="L77" i="2" s="1"/>
  <c r="J57" i="1"/>
  <c r="J77" i="2" s="1"/>
  <c r="I57" i="1"/>
  <c r="I77" i="2" s="1"/>
  <c r="H57" i="1"/>
  <c r="H77" i="2" s="1"/>
  <c r="F57" i="1"/>
  <c r="F77" i="2" s="1"/>
  <c r="E57" i="1"/>
  <c r="E77" i="2" s="1"/>
  <c r="D57" i="1"/>
  <c r="C57" i="1"/>
  <c r="AA57" i="1" s="1"/>
  <c r="AA77" i="2" s="1"/>
  <c r="AH56" i="1"/>
  <c r="AH76" i="2" s="1"/>
  <c r="AG56" i="1"/>
  <c r="AG76" i="2" s="1"/>
  <c r="AF56" i="1"/>
  <c r="AF76" i="2" s="1"/>
  <c r="AD56" i="1"/>
  <c r="AD76" i="2" s="1"/>
  <c r="AC56" i="1"/>
  <c r="AC76" i="2" s="1"/>
  <c r="AB56" i="1"/>
  <c r="AB76" i="2" s="1"/>
  <c r="Z56" i="1"/>
  <c r="Z76" i="2" s="1"/>
  <c r="Y56" i="1"/>
  <c r="Y76" i="2" s="1"/>
  <c r="V56" i="1"/>
  <c r="V76" i="2" s="1"/>
  <c r="U56" i="1"/>
  <c r="U76" i="2" s="1"/>
  <c r="T56" i="1"/>
  <c r="T76" i="2" s="1"/>
  <c r="R56" i="1"/>
  <c r="R76" i="2" s="1"/>
  <c r="Q56" i="1"/>
  <c r="Q76" i="2" s="1"/>
  <c r="P56" i="1"/>
  <c r="P76" i="2" s="1"/>
  <c r="N56" i="1"/>
  <c r="N76" i="2" s="1"/>
  <c r="M56" i="1"/>
  <c r="M76" i="2" s="1"/>
  <c r="L56" i="1"/>
  <c r="L76" i="2" s="1"/>
  <c r="J56" i="1"/>
  <c r="J76" i="2" s="1"/>
  <c r="I56" i="1"/>
  <c r="I76" i="2" s="1"/>
  <c r="H56" i="1"/>
  <c r="H76" i="2" s="1"/>
  <c r="F56" i="1"/>
  <c r="F76" i="2" s="1"/>
  <c r="E56" i="1"/>
  <c r="E76" i="2" s="1"/>
  <c r="D56" i="1"/>
  <c r="D55" i="1" s="1"/>
  <c r="D76" i="1" s="1"/>
  <c r="C56" i="1"/>
  <c r="AA56" i="1" s="1"/>
  <c r="D54" i="1"/>
  <c r="E54" i="1" s="1"/>
  <c r="C54" i="1"/>
  <c r="AH53" i="1"/>
  <c r="AH70" i="2" s="1"/>
  <c r="AG53" i="1"/>
  <c r="AG70" i="2" s="1"/>
  <c r="AF53" i="1"/>
  <c r="AF70" i="2" s="1"/>
  <c r="AD53" i="1"/>
  <c r="AD70" i="2" s="1"/>
  <c r="AC53" i="1"/>
  <c r="AC70" i="2" s="1"/>
  <c r="AB53" i="1"/>
  <c r="AB70" i="2" s="1"/>
  <c r="Z53" i="1"/>
  <c r="Z70" i="2" s="1"/>
  <c r="Y53" i="1"/>
  <c r="Y70" i="2" s="1"/>
  <c r="X53" i="1"/>
  <c r="X70" i="2" s="1"/>
  <c r="V53" i="1"/>
  <c r="V70" i="2" s="1"/>
  <c r="U53" i="1"/>
  <c r="U70" i="2" s="1"/>
  <c r="T53" i="1"/>
  <c r="T70" i="2" s="1"/>
  <c r="R53" i="1"/>
  <c r="R70" i="2" s="1"/>
  <c r="Q53" i="1"/>
  <c r="Q70" i="2" s="1"/>
  <c r="P53" i="1"/>
  <c r="P70" i="2" s="1"/>
  <c r="N53" i="1"/>
  <c r="N70" i="2" s="1"/>
  <c r="M53" i="1"/>
  <c r="M70" i="2" s="1"/>
  <c r="L53" i="1"/>
  <c r="L70" i="2" s="1"/>
  <c r="J53" i="1"/>
  <c r="J70" i="2" s="1"/>
  <c r="I53" i="1"/>
  <c r="I70" i="2" s="1"/>
  <c r="H53" i="1"/>
  <c r="H70" i="2" s="1"/>
  <c r="F53" i="1"/>
  <c r="F70" i="2" s="1"/>
  <c r="E53" i="1"/>
  <c r="E70" i="2" s="1"/>
  <c r="D53" i="1"/>
  <c r="D52" i="1" s="1"/>
  <c r="D75" i="1" s="1"/>
  <c r="D77" i="1" s="1"/>
  <c r="C53" i="1"/>
  <c r="AA53" i="1" s="1"/>
  <c r="C52" i="1"/>
  <c r="C75" i="1" s="1"/>
  <c r="AB45" i="1"/>
  <c r="Y45" i="1"/>
  <c r="X45" i="1"/>
  <c r="T45" i="1"/>
  <c r="R45" i="1"/>
  <c r="N45" i="1"/>
  <c r="L45" i="1"/>
  <c r="H45" i="1"/>
  <c r="D45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H43" i="1"/>
  <c r="AH45" i="1" s="1"/>
  <c r="AG43" i="1"/>
  <c r="AG45" i="1" s="1"/>
  <c r="AF43" i="1"/>
  <c r="AF45" i="1" s="1"/>
  <c r="AE43" i="1"/>
  <c r="AE45" i="1" s="1"/>
  <c r="AD43" i="1"/>
  <c r="AD45" i="1" s="1"/>
  <c r="AC43" i="1"/>
  <c r="AC45" i="1" s="1"/>
  <c r="AB43" i="1"/>
  <c r="AA43" i="1"/>
  <c r="AA45" i="1" s="1"/>
  <c r="Z43" i="1"/>
  <c r="Z45" i="1" s="1"/>
  <c r="Y43" i="1"/>
  <c r="X43" i="1"/>
  <c r="W43" i="1"/>
  <c r="W45" i="1" s="1"/>
  <c r="V43" i="1"/>
  <c r="V45" i="1" s="1"/>
  <c r="U43" i="1"/>
  <c r="U45" i="1" s="1"/>
  <c r="T43" i="1"/>
  <c r="S43" i="1"/>
  <c r="S45" i="1" s="1"/>
  <c r="R43" i="1"/>
  <c r="Q43" i="1"/>
  <c r="Q45" i="1" s="1"/>
  <c r="P43" i="1"/>
  <c r="P45" i="1" s="1"/>
  <c r="O43" i="1"/>
  <c r="O45" i="1" s="1"/>
  <c r="N43" i="1"/>
  <c r="M43" i="1"/>
  <c r="M45" i="1" s="1"/>
  <c r="L43" i="1"/>
  <c r="K43" i="1"/>
  <c r="K45" i="1" s="1"/>
  <c r="J43" i="1"/>
  <c r="J45" i="1" s="1"/>
  <c r="I43" i="1"/>
  <c r="I45" i="1" s="1"/>
  <c r="H43" i="1"/>
  <c r="G43" i="1"/>
  <c r="G45" i="1" s="1"/>
  <c r="F43" i="1"/>
  <c r="F45" i="1" s="1"/>
  <c r="E43" i="1"/>
  <c r="E45" i="1" s="1"/>
  <c r="D43" i="1"/>
  <c r="C43" i="1"/>
  <c r="C45" i="1" s="1"/>
  <c r="D39" i="1"/>
  <c r="E39" i="1" s="1"/>
  <c r="F39" i="1" s="1"/>
  <c r="G39" i="1" s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T39" i="1" s="1"/>
  <c r="U39" i="1" s="1"/>
  <c r="V39" i="1" s="1"/>
  <c r="W39" i="1" s="1"/>
  <c r="X39" i="1" s="1"/>
  <c r="Y39" i="1" s="1"/>
  <c r="Z39" i="1" s="1"/>
  <c r="AA39" i="1" s="1"/>
  <c r="AB39" i="1" s="1"/>
  <c r="AC39" i="1" s="1"/>
  <c r="AD39" i="1" s="1"/>
  <c r="AE39" i="1" s="1"/>
  <c r="AF39" i="1" s="1"/>
  <c r="AG39" i="1" s="1"/>
  <c r="AH39" i="1" s="1"/>
  <c r="C39" i="1"/>
  <c r="D33" i="1"/>
  <c r="E33" i="1" s="1"/>
  <c r="C33" i="1"/>
  <c r="D32" i="1"/>
  <c r="E32" i="1" s="1"/>
  <c r="C32" i="1"/>
  <c r="D31" i="1"/>
  <c r="E31" i="1" s="1"/>
  <c r="C31" i="1"/>
  <c r="D30" i="1"/>
  <c r="E30" i="1" s="1"/>
  <c r="C30" i="1"/>
  <c r="D29" i="1"/>
  <c r="E29" i="1" s="1"/>
  <c r="C29" i="1"/>
  <c r="D28" i="1"/>
  <c r="E28" i="1" s="1"/>
  <c r="C28" i="1"/>
  <c r="D27" i="1"/>
  <c r="E27" i="1" s="1"/>
  <c r="C27" i="1"/>
  <c r="D26" i="1"/>
  <c r="C26" i="1"/>
  <c r="D25" i="1"/>
  <c r="E25" i="1" s="1"/>
  <c r="C25" i="1"/>
  <c r="D24" i="1"/>
  <c r="E24" i="1" s="1"/>
  <c r="C24" i="1"/>
  <c r="D23" i="1"/>
  <c r="E23" i="1" s="1"/>
  <c r="C23" i="1"/>
  <c r="D22" i="1"/>
  <c r="C22" i="1"/>
  <c r="C21" i="1"/>
  <c r="C20" i="1"/>
  <c r="D20" i="1" s="1"/>
  <c r="E20" i="1" s="1"/>
  <c r="C19" i="1"/>
  <c r="D19" i="1" s="1"/>
  <c r="E19" i="1" s="1"/>
  <c r="C18" i="1"/>
  <c r="D18" i="1" s="1"/>
  <c r="E18" i="1" s="1"/>
  <c r="AH17" i="1"/>
  <c r="AH19" i="2" s="1"/>
  <c r="AG17" i="1"/>
  <c r="AG19" i="2" s="1"/>
  <c r="AF17" i="1"/>
  <c r="AF19" i="2" s="1"/>
  <c r="AE17" i="1"/>
  <c r="AE19" i="2" s="1"/>
  <c r="AD17" i="1"/>
  <c r="AD19" i="2" s="1"/>
  <c r="AC17" i="1"/>
  <c r="AC19" i="2" s="1"/>
  <c r="AB17" i="1"/>
  <c r="AB19" i="2" s="1"/>
  <c r="AA17" i="1"/>
  <c r="AA19" i="2" s="1"/>
  <c r="Z17" i="1"/>
  <c r="Z19" i="2" s="1"/>
  <c r="Y17" i="1"/>
  <c r="Y19" i="2" s="1"/>
  <c r="X17" i="1"/>
  <c r="X19" i="2" s="1"/>
  <c r="W17" i="1"/>
  <c r="W19" i="2" s="1"/>
  <c r="V17" i="1"/>
  <c r="V19" i="2" s="1"/>
  <c r="U17" i="1"/>
  <c r="U19" i="2" s="1"/>
  <c r="T17" i="1"/>
  <c r="T19" i="2" s="1"/>
  <c r="S17" i="1"/>
  <c r="S19" i="2" s="1"/>
  <c r="R17" i="1"/>
  <c r="R19" i="2" s="1"/>
  <c r="Q17" i="1"/>
  <c r="Q19" i="2" s="1"/>
  <c r="P17" i="1"/>
  <c r="P19" i="2" s="1"/>
  <c r="O17" i="1"/>
  <c r="O19" i="2" s="1"/>
  <c r="N17" i="1"/>
  <c r="N19" i="2" s="1"/>
  <c r="M17" i="1"/>
  <c r="M19" i="2" s="1"/>
  <c r="L17" i="1"/>
  <c r="L19" i="2" s="1"/>
  <c r="K17" i="1"/>
  <c r="K19" i="2" s="1"/>
  <c r="J17" i="1"/>
  <c r="J19" i="2" s="1"/>
  <c r="I17" i="1"/>
  <c r="I19" i="2" s="1"/>
  <c r="H17" i="1"/>
  <c r="H19" i="2" s="1"/>
  <c r="G17" i="1"/>
  <c r="G19" i="2" s="1"/>
  <c r="F17" i="1"/>
  <c r="F19" i="2" s="1"/>
  <c r="E17" i="1"/>
  <c r="E19" i="2" s="1"/>
  <c r="D17" i="1"/>
  <c r="C17" i="1"/>
  <c r="C16" i="1"/>
  <c r="D16" i="1" s="1"/>
  <c r="E16" i="1" s="1"/>
  <c r="C15" i="1"/>
  <c r="AH15" i="1" s="1"/>
  <c r="AH17" i="2" s="1"/>
  <c r="AH14" i="1"/>
  <c r="AH15" i="2" s="1"/>
  <c r="AG14" i="1"/>
  <c r="AG15" i="2" s="1"/>
  <c r="AF14" i="1"/>
  <c r="AF15" i="2" s="1"/>
  <c r="AE14" i="1"/>
  <c r="AE15" i="2" s="1"/>
  <c r="AD14" i="1"/>
  <c r="AD15" i="2" s="1"/>
  <c r="AC14" i="1"/>
  <c r="AC15" i="2" s="1"/>
  <c r="AB14" i="1"/>
  <c r="AB15" i="2" s="1"/>
  <c r="AA14" i="1"/>
  <c r="AA15" i="2" s="1"/>
  <c r="Z14" i="1"/>
  <c r="Z15" i="2" s="1"/>
  <c r="Y14" i="1"/>
  <c r="Y15" i="2" s="1"/>
  <c r="X14" i="1"/>
  <c r="X15" i="2" s="1"/>
  <c r="W14" i="1"/>
  <c r="W15" i="2" s="1"/>
  <c r="V14" i="1"/>
  <c r="V15" i="2" s="1"/>
  <c r="U14" i="1"/>
  <c r="U15" i="2" s="1"/>
  <c r="T14" i="1"/>
  <c r="T15" i="2" s="1"/>
  <c r="S14" i="1"/>
  <c r="S15" i="2" s="1"/>
  <c r="R14" i="1"/>
  <c r="R15" i="2" s="1"/>
  <c r="Q14" i="1"/>
  <c r="Q15" i="2" s="1"/>
  <c r="P14" i="1"/>
  <c r="P15" i="2" s="1"/>
  <c r="O14" i="1"/>
  <c r="O15" i="2" s="1"/>
  <c r="N14" i="1"/>
  <c r="N15" i="2" s="1"/>
  <c r="M14" i="1"/>
  <c r="M15" i="2" s="1"/>
  <c r="L14" i="1"/>
  <c r="L15" i="2" s="1"/>
  <c r="K14" i="1"/>
  <c r="K15" i="2" s="1"/>
  <c r="J14" i="1"/>
  <c r="J15" i="2" s="1"/>
  <c r="I14" i="1"/>
  <c r="I15" i="2" s="1"/>
  <c r="H14" i="1"/>
  <c r="H15" i="2" s="1"/>
  <c r="G14" i="1"/>
  <c r="G15" i="2" s="1"/>
  <c r="F14" i="1"/>
  <c r="F15" i="2" s="1"/>
  <c r="E14" i="1"/>
  <c r="E15" i="2" s="1"/>
  <c r="D14" i="1"/>
  <c r="C14" i="1"/>
  <c r="C13" i="1"/>
  <c r="AH13" i="1" s="1"/>
  <c r="AH14" i="2" s="1"/>
  <c r="C12" i="1"/>
  <c r="D12" i="1" s="1"/>
  <c r="C11" i="1"/>
  <c r="C35" i="1" s="1"/>
  <c r="AH10" i="1"/>
  <c r="AH11" i="2" s="1"/>
  <c r="AG10" i="1"/>
  <c r="AG11" i="2" s="1"/>
  <c r="AF10" i="1"/>
  <c r="AF11" i="2" s="1"/>
  <c r="AE10" i="1"/>
  <c r="AE11" i="2" s="1"/>
  <c r="AD10" i="1"/>
  <c r="AD11" i="2" s="1"/>
  <c r="AC10" i="1"/>
  <c r="AC11" i="2" s="1"/>
  <c r="AB10" i="1"/>
  <c r="AB11" i="2" s="1"/>
  <c r="AA10" i="1"/>
  <c r="AA11" i="2" s="1"/>
  <c r="Z10" i="1"/>
  <c r="Z11" i="2" s="1"/>
  <c r="Y10" i="1"/>
  <c r="Y11" i="2" s="1"/>
  <c r="X10" i="1"/>
  <c r="X11" i="2" s="1"/>
  <c r="W10" i="1"/>
  <c r="W11" i="2" s="1"/>
  <c r="V10" i="1"/>
  <c r="V11" i="2" s="1"/>
  <c r="U10" i="1"/>
  <c r="U11" i="2" s="1"/>
  <c r="T10" i="1"/>
  <c r="T11" i="2" s="1"/>
  <c r="S10" i="1"/>
  <c r="S11" i="2" s="1"/>
  <c r="R10" i="1"/>
  <c r="R11" i="2" s="1"/>
  <c r="Q10" i="1"/>
  <c r="Q11" i="2" s="1"/>
  <c r="P10" i="1"/>
  <c r="P11" i="2" s="1"/>
  <c r="O10" i="1"/>
  <c r="O11" i="2" s="1"/>
  <c r="N10" i="1"/>
  <c r="N11" i="2" s="1"/>
  <c r="M10" i="1"/>
  <c r="M11" i="2" s="1"/>
  <c r="L10" i="1"/>
  <c r="L11" i="2" s="1"/>
  <c r="K10" i="1"/>
  <c r="K11" i="2" s="1"/>
  <c r="J10" i="1"/>
  <c r="J11" i="2" s="1"/>
  <c r="I10" i="1"/>
  <c r="I11" i="2" s="1"/>
  <c r="H10" i="1"/>
  <c r="H11" i="2" s="1"/>
  <c r="G10" i="1"/>
  <c r="G11" i="2" s="1"/>
  <c r="F10" i="1"/>
  <c r="F11" i="2" s="1"/>
  <c r="E10" i="1"/>
  <c r="E11" i="2" s="1"/>
  <c r="D10" i="1"/>
  <c r="C10" i="1"/>
  <c r="C9" i="1"/>
  <c r="D9" i="1" s="1"/>
  <c r="E9" i="1" s="1"/>
  <c r="AH8" i="1"/>
  <c r="AH8" i="2" s="1"/>
  <c r="AG8" i="1"/>
  <c r="AG8" i="2" s="1"/>
  <c r="AF8" i="1"/>
  <c r="AF8" i="2" s="1"/>
  <c r="AE8" i="1"/>
  <c r="AE8" i="2" s="1"/>
  <c r="AD8" i="1"/>
  <c r="AD8" i="2" s="1"/>
  <c r="AC8" i="1"/>
  <c r="AC8" i="2" s="1"/>
  <c r="AB8" i="1"/>
  <c r="AB8" i="2" s="1"/>
  <c r="AA8" i="1"/>
  <c r="AA8" i="2" s="1"/>
  <c r="Z8" i="1"/>
  <c r="Z8" i="2" s="1"/>
  <c r="Y8" i="1"/>
  <c r="Y8" i="2" s="1"/>
  <c r="X8" i="1"/>
  <c r="X8" i="2" s="1"/>
  <c r="W8" i="1"/>
  <c r="W8" i="2" s="1"/>
  <c r="V8" i="1"/>
  <c r="V8" i="2" s="1"/>
  <c r="U8" i="1"/>
  <c r="U8" i="2" s="1"/>
  <c r="T8" i="1"/>
  <c r="T8" i="2" s="1"/>
  <c r="S8" i="1"/>
  <c r="S8" i="2" s="1"/>
  <c r="R8" i="1"/>
  <c r="R8" i="2" s="1"/>
  <c r="Q8" i="1"/>
  <c r="Q8" i="2" s="1"/>
  <c r="P8" i="1"/>
  <c r="P8" i="2" s="1"/>
  <c r="O8" i="1"/>
  <c r="O8" i="2" s="1"/>
  <c r="N8" i="1"/>
  <c r="N8" i="2" s="1"/>
  <c r="M8" i="1"/>
  <c r="M8" i="2" s="1"/>
  <c r="L8" i="1"/>
  <c r="L8" i="2" s="1"/>
  <c r="K8" i="1"/>
  <c r="K8" i="2" s="1"/>
  <c r="J8" i="1"/>
  <c r="J8" i="2" s="1"/>
  <c r="I8" i="1"/>
  <c r="I8" i="2" s="1"/>
  <c r="H8" i="1"/>
  <c r="H8" i="2" s="1"/>
  <c r="G8" i="1"/>
  <c r="G8" i="2" s="1"/>
  <c r="F8" i="1"/>
  <c r="F8" i="2" s="1"/>
  <c r="E8" i="1"/>
  <c r="E8" i="2" s="1"/>
  <c r="D8" i="1"/>
  <c r="C8" i="1"/>
  <c r="C7" i="1"/>
  <c r="AH7" i="1" s="1"/>
  <c r="C6" i="1"/>
  <c r="C34" i="1" s="1"/>
  <c r="C36" i="1" s="1"/>
  <c r="C37" i="1" s="1"/>
  <c r="C40" i="1" s="1"/>
  <c r="G4" i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F4" i="1"/>
  <c r="E33" i="2" l="1"/>
  <c r="F30" i="1"/>
  <c r="E18" i="2"/>
  <c r="F16" i="1"/>
  <c r="E26" i="2"/>
  <c r="F23" i="1"/>
  <c r="E22" i="1"/>
  <c r="E30" i="2"/>
  <c r="E29" i="2" s="1"/>
  <c r="F27" i="1"/>
  <c r="E26" i="1"/>
  <c r="E34" i="2"/>
  <c r="F31" i="1"/>
  <c r="E21" i="2"/>
  <c r="F18" i="1"/>
  <c r="AH7" i="2"/>
  <c r="E22" i="2"/>
  <c r="F19" i="1"/>
  <c r="E27" i="2"/>
  <c r="F24" i="1"/>
  <c r="E31" i="2"/>
  <c r="F28" i="1"/>
  <c r="E35" i="2"/>
  <c r="F32" i="1"/>
  <c r="D81" i="1"/>
  <c r="D78" i="1"/>
  <c r="E10" i="2"/>
  <c r="F9" i="1"/>
  <c r="E23" i="2"/>
  <c r="F20" i="1"/>
  <c r="E28" i="2"/>
  <c r="F25" i="1"/>
  <c r="E32" i="2"/>
  <c r="F29" i="1"/>
  <c r="E36" i="2"/>
  <c r="F33" i="1"/>
  <c r="E12" i="1"/>
  <c r="D7" i="1"/>
  <c r="D6" i="1" s="1"/>
  <c r="D34" i="1" s="1"/>
  <c r="L7" i="1"/>
  <c r="T7" i="1"/>
  <c r="AB7" i="1"/>
  <c r="D13" i="1"/>
  <c r="D11" i="1" s="1"/>
  <c r="D35" i="1" s="1"/>
  <c r="L13" i="1"/>
  <c r="L14" i="2" s="1"/>
  <c r="T13" i="1"/>
  <c r="T14" i="2" s="1"/>
  <c r="AB13" i="1"/>
  <c r="AB14" i="2" s="1"/>
  <c r="D15" i="1"/>
  <c r="L15" i="1"/>
  <c r="L17" i="2" s="1"/>
  <c r="T15" i="1"/>
  <c r="T17" i="2" s="1"/>
  <c r="AB15" i="1"/>
  <c r="AB17" i="2" s="1"/>
  <c r="AA70" i="2"/>
  <c r="K13" i="1"/>
  <c r="K14" i="2" s="1"/>
  <c r="AA13" i="1"/>
  <c r="AA14" i="2" s="1"/>
  <c r="K15" i="1"/>
  <c r="K17" i="2" s="1"/>
  <c r="E7" i="1"/>
  <c r="U7" i="1"/>
  <c r="E13" i="1"/>
  <c r="E14" i="2" s="1"/>
  <c r="M13" i="1"/>
  <c r="M14" i="2" s="1"/>
  <c r="U13" i="1"/>
  <c r="U14" i="2" s="1"/>
  <c r="AC13" i="1"/>
  <c r="AC14" i="2" s="1"/>
  <c r="E15" i="1"/>
  <c r="E17" i="2" s="1"/>
  <c r="M15" i="1"/>
  <c r="M17" i="2" s="1"/>
  <c r="U15" i="1"/>
  <c r="U17" i="2" s="1"/>
  <c r="AC15" i="1"/>
  <c r="AC17" i="2" s="1"/>
  <c r="S13" i="1"/>
  <c r="S14" i="2" s="1"/>
  <c r="S15" i="1"/>
  <c r="S17" i="2" s="1"/>
  <c r="M7" i="1"/>
  <c r="AC7" i="1"/>
  <c r="F7" i="1"/>
  <c r="N7" i="1"/>
  <c r="V7" i="1"/>
  <c r="AD7" i="1"/>
  <c r="F13" i="1"/>
  <c r="F14" i="2" s="1"/>
  <c r="N13" i="1"/>
  <c r="N14" i="2" s="1"/>
  <c r="V13" i="1"/>
  <c r="V14" i="2" s="1"/>
  <c r="AD13" i="1"/>
  <c r="AD14" i="2" s="1"/>
  <c r="F15" i="1"/>
  <c r="F17" i="2" s="1"/>
  <c r="N15" i="1"/>
  <c r="N17" i="2" s="1"/>
  <c r="V15" i="1"/>
  <c r="V17" i="2" s="1"/>
  <c r="AD15" i="1"/>
  <c r="AD17" i="2" s="1"/>
  <c r="E73" i="2"/>
  <c r="E52" i="1"/>
  <c r="E75" i="1" s="1"/>
  <c r="E88" i="2"/>
  <c r="F66" i="1"/>
  <c r="E64" i="1"/>
  <c r="E92" i="2"/>
  <c r="F70" i="1"/>
  <c r="E96" i="2"/>
  <c r="F74" i="1"/>
  <c r="O7" i="1"/>
  <c r="G13" i="1"/>
  <c r="G14" i="2" s="1"/>
  <c r="O13" i="1"/>
  <c r="O14" i="2" s="1"/>
  <c r="W13" i="1"/>
  <c r="W14" i="2" s="1"/>
  <c r="AE13" i="1"/>
  <c r="AE14" i="2" s="1"/>
  <c r="G15" i="1"/>
  <c r="G17" i="2" s="1"/>
  <c r="O15" i="1"/>
  <c r="O17" i="2" s="1"/>
  <c r="W15" i="1"/>
  <c r="W17" i="2" s="1"/>
  <c r="AE15" i="1"/>
  <c r="AE17" i="2" s="1"/>
  <c r="F54" i="1"/>
  <c r="E80" i="2"/>
  <c r="E55" i="1"/>
  <c r="K7" i="1"/>
  <c r="G7" i="1"/>
  <c r="W7" i="1"/>
  <c r="AE7" i="1"/>
  <c r="H7" i="1"/>
  <c r="P7" i="1"/>
  <c r="X7" i="1"/>
  <c r="AF7" i="1"/>
  <c r="H13" i="1"/>
  <c r="H14" i="2" s="1"/>
  <c r="P13" i="1"/>
  <c r="P14" i="2" s="1"/>
  <c r="X13" i="1"/>
  <c r="X14" i="2" s="1"/>
  <c r="AF13" i="1"/>
  <c r="AF14" i="2" s="1"/>
  <c r="H15" i="1"/>
  <c r="H17" i="2" s="1"/>
  <c r="P15" i="1"/>
  <c r="P17" i="2" s="1"/>
  <c r="X15" i="1"/>
  <c r="X17" i="2" s="1"/>
  <c r="AF15" i="1"/>
  <c r="AF17" i="2" s="1"/>
  <c r="F59" i="1"/>
  <c r="S7" i="1"/>
  <c r="AA15" i="1"/>
  <c r="AA17" i="2" s="1"/>
  <c r="Q7" i="1"/>
  <c r="AG7" i="1"/>
  <c r="I13" i="1"/>
  <c r="I14" i="2" s="1"/>
  <c r="Q13" i="1"/>
  <c r="Q14" i="2" s="1"/>
  <c r="Y13" i="1"/>
  <c r="Y14" i="2" s="1"/>
  <c r="AG13" i="1"/>
  <c r="AG14" i="2" s="1"/>
  <c r="I15" i="1"/>
  <c r="I17" i="2" s="1"/>
  <c r="Q15" i="1"/>
  <c r="Q17" i="2" s="1"/>
  <c r="Y15" i="1"/>
  <c r="Y17" i="2" s="1"/>
  <c r="AG15" i="1"/>
  <c r="AG17" i="2" s="1"/>
  <c r="F82" i="2"/>
  <c r="G60" i="1"/>
  <c r="AA7" i="1"/>
  <c r="I7" i="1"/>
  <c r="Y7" i="1"/>
  <c r="J7" i="1"/>
  <c r="R7" i="1"/>
  <c r="Z7" i="1"/>
  <c r="J13" i="1"/>
  <c r="J14" i="2" s="1"/>
  <c r="R13" i="1"/>
  <c r="R14" i="2" s="1"/>
  <c r="Z13" i="1"/>
  <c r="Z14" i="2" s="1"/>
  <c r="J15" i="1"/>
  <c r="J17" i="2" s="1"/>
  <c r="R15" i="1"/>
  <c r="R17" i="2" s="1"/>
  <c r="Z15" i="1"/>
  <c r="Z17" i="2" s="1"/>
  <c r="AA76" i="2"/>
  <c r="F61" i="1"/>
  <c r="E91" i="2"/>
  <c r="E90" i="2" s="1"/>
  <c r="F69" i="1"/>
  <c r="E68" i="1"/>
  <c r="E95" i="2"/>
  <c r="F73" i="1"/>
  <c r="X58" i="1"/>
  <c r="X79" i="2" s="1"/>
  <c r="X57" i="1"/>
  <c r="X77" i="2" s="1"/>
  <c r="X56" i="1"/>
  <c r="E75" i="2"/>
  <c r="U58" i="1"/>
  <c r="AC58" i="1"/>
  <c r="G53" i="1"/>
  <c r="O53" i="1"/>
  <c r="W53" i="1"/>
  <c r="AE53" i="1"/>
  <c r="G56" i="1"/>
  <c r="O56" i="1"/>
  <c r="W56" i="1"/>
  <c r="AE56" i="1"/>
  <c r="G57" i="1"/>
  <c r="G77" i="2" s="1"/>
  <c r="O57" i="1"/>
  <c r="O77" i="2" s="1"/>
  <c r="W57" i="1"/>
  <c r="W77" i="2" s="1"/>
  <c r="AE57" i="1"/>
  <c r="AE77" i="2" s="1"/>
  <c r="G58" i="1"/>
  <c r="G79" i="2" s="1"/>
  <c r="O58" i="1"/>
  <c r="O79" i="2" s="1"/>
  <c r="W58" i="1"/>
  <c r="W79" i="2" s="1"/>
  <c r="AE58" i="1"/>
  <c r="AE79" i="2" s="1"/>
  <c r="D6" i="2"/>
  <c r="D37" i="2" s="1"/>
  <c r="D39" i="2" s="1"/>
  <c r="D40" i="2" s="1"/>
  <c r="D43" i="2" s="1"/>
  <c r="E89" i="2"/>
  <c r="F67" i="1"/>
  <c r="E93" i="2"/>
  <c r="F71" i="1"/>
  <c r="Y58" i="1"/>
  <c r="AG58" i="1"/>
  <c r="E94" i="2"/>
  <c r="F72" i="1"/>
  <c r="C77" i="1"/>
  <c r="K53" i="1"/>
  <c r="S53" i="1"/>
  <c r="K56" i="1"/>
  <c r="S56" i="1"/>
  <c r="K57" i="1"/>
  <c r="K77" i="2" s="1"/>
  <c r="S57" i="1"/>
  <c r="S77" i="2" s="1"/>
  <c r="K58" i="1"/>
  <c r="K79" i="2" s="1"/>
  <c r="S58" i="1"/>
  <c r="S79" i="2" s="1"/>
  <c r="F62" i="1"/>
  <c r="E87" i="2"/>
  <c r="E86" i="2" s="1"/>
  <c r="F65" i="1"/>
  <c r="L59" i="2"/>
  <c r="L9" i="2" s="1"/>
  <c r="T59" i="2"/>
  <c r="T9" i="2" s="1"/>
  <c r="AB59" i="2"/>
  <c r="AB9" i="2" s="1"/>
  <c r="D70" i="2"/>
  <c r="E59" i="2"/>
  <c r="E9" i="2" s="1"/>
  <c r="M59" i="2"/>
  <c r="M9" i="2" s="1"/>
  <c r="U59" i="2"/>
  <c r="U9" i="2" s="1"/>
  <c r="AC59" i="2"/>
  <c r="AC9" i="2" s="1"/>
  <c r="D76" i="2"/>
  <c r="N59" i="2"/>
  <c r="N9" i="2" s="1"/>
  <c r="V59" i="2"/>
  <c r="V9" i="2" s="1"/>
  <c r="AD59" i="2"/>
  <c r="AD9" i="2" s="1"/>
  <c r="H59" i="2"/>
  <c r="H9" i="2" s="1"/>
  <c r="P59" i="2"/>
  <c r="P9" i="2" s="1"/>
  <c r="X59" i="2"/>
  <c r="X9" i="2" s="1"/>
  <c r="AF59" i="2"/>
  <c r="AF9" i="2" s="1"/>
  <c r="D82" i="2"/>
  <c r="C75" i="2"/>
  <c r="C98" i="2" s="1"/>
  <c r="C99" i="2" s="1"/>
  <c r="I59" i="2"/>
  <c r="I9" i="2" s="1"/>
  <c r="Q59" i="2"/>
  <c r="Q9" i="2" s="1"/>
  <c r="Y59" i="2"/>
  <c r="Y9" i="2" s="1"/>
  <c r="AG59" i="2"/>
  <c r="AG9" i="2" s="1"/>
  <c r="E121" i="2"/>
  <c r="E71" i="2" s="1"/>
  <c r="E69" i="2" s="1"/>
  <c r="E97" i="2" s="1"/>
  <c r="D86" i="2"/>
  <c r="U121" i="2"/>
  <c r="U71" i="2" s="1"/>
  <c r="E122" i="2"/>
  <c r="E72" i="2" s="1"/>
  <c r="U122" i="2"/>
  <c r="U72" i="2" s="1"/>
  <c r="I121" i="2"/>
  <c r="I71" i="2" s="1"/>
  <c r="Q121" i="2"/>
  <c r="Q71" i="2" s="1"/>
  <c r="Y121" i="2"/>
  <c r="Y71" i="2" s="1"/>
  <c r="AG121" i="2"/>
  <c r="AG71" i="2" s="1"/>
  <c r="I122" i="2"/>
  <c r="I72" i="2" s="1"/>
  <c r="Q122" i="2"/>
  <c r="Q72" i="2" s="1"/>
  <c r="Y122" i="2"/>
  <c r="Y72" i="2" s="1"/>
  <c r="AG122" i="2"/>
  <c r="AG72" i="2" s="1"/>
  <c r="J121" i="2"/>
  <c r="J71" i="2" s="1"/>
  <c r="R121" i="2"/>
  <c r="R71" i="2" s="1"/>
  <c r="Z121" i="2"/>
  <c r="Z71" i="2" s="1"/>
  <c r="AH121" i="2"/>
  <c r="AH71" i="2" s="1"/>
  <c r="J122" i="2"/>
  <c r="J72" i="2" s="1"/>
  <c r="R122" i="2"/>
  <c r="R72" i="2" s="1"/>
  <c r="Z122" i="2"/>
  <c r="Z72" i="2" s="1"/>
  <c r="AH122" i="2"/>
  <c r="AH72" i="2" s="1"/>
  <c r="C121" i="2"/>
  <c r="K121" i="2"/>
  <c r="K71" i="2" s="1"/>
  <c r="S121" i="2"/>
  <c r="S71" i="2" s="1"/>
  <c r="AA121" i="2"/>
  <c r="AA71" i="2" s="1"/>
  <c r="C122" i="2"/>
  <c r="K122" i="2"/>
  <c r="K72" i="2" s="1"/>
  <c r="S122" i="2"/>
  <c r="S72" i="2" s="1"/>
  <c r="AA122" i="2"/>
  <c r="AA72" i="2" s="1"/>
  <c r="D121" i="2"/>
  <c r="D71" i="2" s="1"/>
  <c r="L121" i="2"/>
  <c r="L71" i="2" s="1"/>
  <c r="T121" i="2"/>
  <c r="T71" i="2" s="1"/>
  <c r="AB121" i="2"/>
  <c r="AB71" i="2" s="1"/>
  <c r="D122" i="2"/>
  <c r="D72" i="2" s="1"/>
  <c r="L122" i="2"/>
  <c r="L72" i="2" s="1"/>
  <c r="T122" i="2"/>
  <c r="T72" i="2" s="1"/>
  <c r="AB122" i="2"/>
  <c r="AB72" i="2" s="1"/>
  <c r="C103" i="2" l="1"/>
  <c r="C100" i="2"/>
  <c r="F84" i="2"/>
  <c r="G62" i="1"/>
  <c r="K70" i="2"/>
  <c r="AG79" i="2"/>
  <c r="O70" i="2"/>
  <c r="Z7" i="2"/>
  <c r="K7" i="2"/>
  <c r="O7" i="2"/>
  <c r="F7" i="2"/>
  <c r="F6" i="1"/>
  <c r="F34" i="1" s="1"/>
  <c r="L7" i="2"/>
  <c r="F28" i="2"/>
  <c r="G25" i="1"/>
  <c r="F35" i="2"/>
  <c r="G32" i="1"/>
  <c r="D69" i="2"/>
  <c r="D97" i="2" s="1"/>
  <c r="C81" i="1"/>
  <c r="C78" i="1"/>
  <c r="Y79" i="2"/>
  <c r="G70" i="2"/>
  <c r="R7" i="2"/>
  <c r="AF7" i="2"/>
  <c r="E76" i="1"/>
  <c r="E77" i="1" s="1"/>
  <c r="F96" i="2"/>
  <c r="G74" i="1"/>
  <c r="AC7" i="2"/>
  <c r="D36" i="1"/>
  <c r="D37" i="1" s="1"/>
  <c r="D40" i="1" s="1"/>
  <c r="F94" i="2"/>
  <c r="G72" i="1"/>
  <c r="F93" i="2"/>
  <c r="G71" i="1"/>
  <c r="AE76" i="2"/>
  <c r="AC79" i="2"/>
  <c r="F91" i="2"/>
  <c r="G69" i="1"/>
  <c r="F68" i="1"/>
  <c r="J7" i="2"/>
  <c r="S7" i="2"/>
  <c r="X7" i="2"/>
  <c r="M7" i="2"/>
  <c r="U7" i="2"/>
  <c r="F23" i="2"/>
  <c r="G20" i="1"/>
  <c r="F31" i="2"/>
  <c r="G28" i="1"/>
  <c r="F21" i="2"/>
  <c r="G18" i="1"/>
  <c r="F26" i="2"/>
  <c r="G23" i="1"/>
  <c r="F22" i="1"/>
  <c r="W76" i="2"/>
  <c r="U79" i="2"/>
  <c r="Y7" i="2"/>
  <c r="F80" i="2"/>
  <c r="G59" i="1"/>
  <c r="F55" i="1"/>
  <c r="F76" i="1" s="1"/>
  <c r="P7" i="2"/>
  <c r="F92" i="2"/>
  <c r="G70" i="1"/>
  <c r="E7" i="2"/>
  <c r="E6" i="2" s="1"/>
  <c r="E6" i="1"/>
  <c r="E34" i="1" s="1"/>
  <c r="E13" i="2"/>
  <c r="E12" i="2" s="1"/>
  <c r="E38" i="2" s="1"/>
  <c r="F12" i="1"/>
  <c r="E11" i="1"/>
  <c r="E35" i="1" s="1"/>
  <c r="E25" i="2"/>
  <c r="D75" i="2"/>
  <c r="D98" i="2" s="1"/>
  <c r="F89" i="2"/>
  <c r="G67" i="1"/>
  <c r="O76" i="2"/>
  <c r="X76" i="2"/>
  <c r="F83" i="2"/>
  <c r="G61" i="1"/>
  <c r="I7" i="2"/>
  <c r="H7" i="2"/>
  <c r="F36" i="2"/>
  <c r="G33" i="1"/>
  <c r="F10" i="2"/>
  <c r="G9" i="1"/>
  <c r="F27" i="2"/>
  <c r="G24" i="1"/>
  <c r="F34" i="2"/>
  <c r="G31" i="1"/>
  <c r="G16" i="1"/>
  <c r="F18" i="2"/>
  <c r="S76" i="2"/>
  <c r="G76" i="2"/>
  <c r="G55" i="1"/>
  <c r="AE7" i="2"/>
  <c r="F73" i="2"/>
  <c r="F69" i="2" s="1"/>
  <c r="G54" i="1"/>
  <c r="G52" i="1" s="1"/>
  <c r="F52" i="1"/>
  <c r="AD7" i="2"/>
  <c r="F87" i="2"/>
  <c r="G65" i="1"/>
  <c r="F64" i="1"/>
  <c r="K76" i="2"/>
  <c r="AE70" i="2"/>
  <c r="AA7" i="2"/>
  <c r="AG7" i="2"/>
  <c r="W7" i="2"/>
  <c r="F88" i="2"/>
  <c r="G66" i="1"/>
  <c r="V7" i="2"/>
  <c r="AB7" i="2"/>
  <c r="F32" i="2"/>
  <c r="G29" i="1"/>
  <c r="F22" i="2"/>
  <c r="G19" i="1"/>
  <c r="F33" i="2"/>
  <c r="G30" i="1"/>
  <c r="S70" i="2"/>
  <c r="W70" i="2"/>
  <c r="E98" i="2"/>
  <c r="E99" i="2" s="1"/>
  <c r="F95" i="2"/>
  <c r="G73" i="1"/>
  <c r="G82" i="2"/>
  <c r="H60" i="1"/>
  <c r="Q7" i="2"/>
  <c r="G7" i="2"/>
  <c r="G6" i="1"/>
  <c r="N7" i="2"/>
  <c r="T7" i="2"/>
  <c r="F30" i="2"/>
  <c r="F29" i="2" s="1"/>
  <c r="G27" i="1"/>
  <c r="F26" i="1"/>
  <c r="E100" i="2" l="1"/>
  <c r="E103" i="2"/>
  <c r="E81" i="1"/>
  <c r="E78" i="1"/>
  <c r="G18" i="2"/>
  <c r="H16" i="1"/>
  <c r="F13" i="2"/>
  <c r="F12" i="2" s="1"/>
  <c r="F38" i="2" s="1"/>
  <c r="G12" i="1"/>
  <c r="F11" i="1"/>
  <c r="F35" i="1" s="1"/>
  <c r="F36" i="1" s="1"/>
  <c r="F37" i="1" s="1"/>
  <c r="F40" i="1" s="1"/>
  <c r="G23" i="2"/>
  <c r="H20" i="1"/>
  <c r="G33" i="2"/>
  <c r="H30" i="1"/>
  <c r="G87" i="2"/>
  <c r="G64" i="1"/>
  <c r="G75" i="1" s="1"/>
  <c r="G77" i="1" s="1"/>
  <c r="H65" i="1"/>
  <c r="G80" i="2"/>
  <c r="H59" i="1"/>
  <c r="D99" i="2"/>
  <c r="F6" i="2"/>
  <c r="F37" i="2" s="1"/>
  <c r="F39" i="2" s="1"/>
  <c r="F40" i="2" s="1"/>
  <c r="F43" i="2" s="1"/>
  <c r="H82" i="2"/>
  <c r="I60" i="1"/>
  <c r="G34" i="2"/>
  <c r="H31" i="1"/>
  <c r="F86" i="2"/>
  <c r="F97" i="2" s="1"/>
  <c r="G76" i="1"/>
  <c r="G27" i="2"/>
  <c r="H24" i="1"/>
  <c r="E36" i="1"/>
  <c r="E37" i="1" s="1"/>
  <c r="E40" i="1" s="1"/>
  <c r="F75" i="2"/>
  <c r="G26" i="2"/>
  <c r="H23" i="1"/>
  <c r="G22" i="1"/>
  <c r="G34" i="1" s="1"/>
  <c r="G35" i="2"/>
  <c r="H32" i="1"/>
  <c r="G95" i="2"/>
  <c r="H73" i="1"/>
  <c r="G22" i="2"/>
  <c r="H19" i="1"/>
  <c r="G88" i="2"/>
  <c r="H66" i="1"/>
  <c r="G89" i="2"/>
  <c r="H67" i="1"/>
  <c r="E37" i="2"/>
  <c r="E39" i="2" s="1"/>
  <c r="E40" i="2" s="1"/>
  <c r="E43" i="2" s="1"/>
  <c r="F25" i="2"/>
  <c r="G93" i="2"/>
  <c r="H71" i="1"/>
  <c r="G92" i="2"/>
  <c r="H70" i="1"/>
  <c r="G21" i="2"/>
  <c r="H18" i="1"/>
  <c r="G96" i="2"/>
  <c r="H74" i="1"/>
  <c r="G28" i="2"/>
  <c r="H25" i="1"/>
  <c r="G32" i="2"/>
  <c r="H29" i="1"/>
  <c r="F75" i="1"/>
  <c r="F77" i="1" s="1"/>
  <c r="G83" i="2"/>
  <c r="H61" i="1"/>
  <c r="G91" i="2"/>
  <c r="G90" i="2" s="1"/>
  <c r="G68" i="1"/>
  <c r="H69" i="1"/>
  <c r="G94" i="2"/>
  <c r="H72" i="1"/>
  <c r="G10" i="2"/>
  <c r="G6" i="2" s="1"/>
  <c r="H9" i="1"/>
  <c r="G30" i="2"/>
  <c r="H27" i="1"/>
  <c r="G26" i="1"/>
  <c r="G73" i="2"/>
  <c r="G69" i="2" s="1"/>
  <c r="H54" i="1"/>
  <c r="G36" i="2"/>
  <c r="H33" i="1"/>
  <c r="G31" i="2"/>
  <c r="H28" i="1"/>
  <c r="F90" i="2"/>
  <c r="G84" i="2"/>
  <c r="G75" i="2" s="1"/>
  <c r="G98" i="2" s="1"/>
  <c r="H62" i="1"/>
  <c r="G81" i="1" l="1"/>
  <c r="G78" i="1"/>
  <c r="H80" i="2"/>
  <c r="H75" i="2" s="1"/>
  <c r="H98" i="2" s="1"/>
  <c r="I59" i="1"/>
  <c r="H55" i="1"/>
  <c r="H36" i="2"/>
  <c r="I33" i="1"/>
  <c r="G29" i="2"/>
  <c r="H32" i="2"/>
  <c r="I29" i="1"/>
  <c r="H89" i="2"/>
  <c r="I67" i="1"/>
  <c r="H95" i="2"/>
  <c r="I73" i="1"/>
  <c r="H87" i="2"/>
  <c r="H86" i="2" s="1"/>
  <c r="I65" i="1"/>
  <c r="H64" i="1"/>
  <c r="H10" i="2"/>
  <c r="H6" i="2" s="1"/>
  <c r="I9" i="1"/>
  <c r="H6" i="1"/>
  <c r="H21" i="2"/>
  <c r="I18" i="1"/>
  <c r="H73" i="2"/>
  <c r="H69" i="2" s="1"/>
  <c r="I54" i="1"/>
  <c r="H52" i="1"/>
  <c r="H75" i="1" s="1"/>
  <c r="H93" i="2"/>
  <c r="I71" i="1"/>
  <c r="G25" i="2"/>
  <c r="G37" i="2" s="1"/>
  <c r="G39" i="2" s="1"/>
  <c r="G40" i="2" s="1"/>
  <c r="G43" i="2" s="1"/>
  <c r="G86" i="2"/>
  <c r="G97" i="2" s="1"/>
  <c r="G99" i="2" s="1"/>
  <c r="H23" i="2"/>
  <c r="I20" i="1"/>
  <c r="H26" i="2"/>
  <c r="I23" i="1"/>
  <c r="H22" i="1"/>
  <c r="H83" i="2"/>
  <c r="I61" i="1"/>
  <c r="H88" i="2"/>
  <c r="I66" i="1"/>
  <c r="H35" i="2"/>
  <c r="I32" i="1"/>
  <c r="F98" i="2"/>
  <c r="F99" i="2" s="1"/>
  <c r="D103" i="2"/>
  <c r="D100" i="2"/>
  <c r="H33" i="2"/>
  <c r="I30" i="1"/>
  <c r="H28" i="2"/>
  <c r="I25" i="1"/>
  <c r="H92" i="2"/>
  <c r="I70" i="1"/>
  <c r="H31" i="2"/>
  <c r="I28" i="1"/>
  <c r="H18" i="2"/>
  <c r="I16" i="1"/>
  <c r="H84" i="2"/>
  <c r="I62" i="1"/>
  <c r="H94" i="2"/>
  <c r="I72" i="1"/>
  <c r="H22" i="2"/>
  <c r="I19" i="1"/>
  <c r="F81" i="1"/>
  <c r="F78" i="1"/>
  <c r="G13" i="2"/>
  <c r="G12" i="2" s="1"/>
  <c r="G38" i="2" s="1"/>
  <c r="H12" i="1"/>
  <c r="G11" i="1"/>
  <c r="G35" i="1" s="1"/>
  <c r="G36" i="1" s="1"/>
  <c r="G37" i="1" s="1"/>
  <c r="G40" i="1" s="1"/>
  <c r="H34" i="2"/>
  <c r="I31" i="1"/>
  <c r="H30" i="2"/>
  <c r="H29" i="2" s="1"/>
  <c r="I27" i="1"/>
  <c r="H26" i="1"/>
  <c r="H91" i="2"/>
  <c r="H90" i="2" s="1"/>
  <c r="I69" i="1"/>
  <c r="H68" i="1"/>
  <c r="H96" i="2"/>
  <c r="I74" i="1"/>
  <c r="H27" i="2"/>
  <c r="I24" i="1"/>
  <c r="I82" i="2"/>
  <c r="J60" i="1"/>
  <c r="G103" i="2" l="1"/>
  <c r="G100" i="2"/>
  <c r="F103" i="2"/>
  <c r="F100" i="2"/>
  <c r="I84" i="2"/>
  <c r="J62" i="1"/>
  <c r="I27" i="2"/>
  <c r="J24" i="1"/>
  <c r="I30" i="2"/>
  <c r="I26" i="1"/>
  <c r="J27" i="1"/>
  <c r="I83" i="2"/>
  <c r="J61" i="1"/>
  <c r="H34" i="1"/>
  <c r="I89" i="2"/>
  <c r="J67" i="1"/>
  <c r="I80" i="2"/>
  <c r="J59" i="1"/>
  <c r="I55" i="1"/>
  <c r="I76" i="1" s="1"/>
  <c r="I10" i="2"/>
  <c r="I6" i="2" s="1"/>
  <c r="J9" i="1"/>
  <c r="I6" i="1"/>
  <c r="I34" i="1" s="1"/>
  <c r="I31" i="2"/>
  <c r="J28" i="1"/>
  <c r="I93" i="2"/>
  <c r="J71" i="1"/>
  <c r="I34" i="2"/>
  <c r="J31" i="1"/>
  <c r="I32" i="2"/>
  <c r="J29" i="1"/>
  <c r="I22" i="2"/>
  <c r="J19" i="1"/>
  <c r="I96" i="2"/>
  <c r="J74" i="1"/>
  <c r="I94" i="2"/>
  <c r="J72" i="1"/>
  <c r="I92" i="2"/>
  <c r="J70" i="1"/>
  <c r="I26" i="2"/>
  <c r="I22" i="1"/>
  <c r="J23" i="1"/>
  <c r="H77" i="1"/>
  <c r="I35" i="2"/>
  <c r="J32" i="1"/>
  <c r="H25" i="2"/>
  <c r="H37" i="2" s="1"/>
  <c r="H39" i="2" s="1"/>
  <c r="H40" i="2" s="1"/>
  <c r="H43" i="2" s="1"/>
  <c r="I73" i="2"/>
  <c r="I69" i="2" s="1"/>
  <c r="J54" i="1"/>
  <c r="I52" i="1"/>
  <c r="I87" i="2"/>
  <c r="I64" i="1"/>
  <c r="J65" i="1"/>
  <c r="H13" i="2"/>
  <c r="H12" i="2" s="1"/>
  <c r="H38" i="2" s="1"/>
  <c r="I12" i="1"/>
  <c r="H11" i="1"/>
  <c r="H35" i="1" s="1"/>
  <c r="I28" i="2"/>
  <c r="J25" i="1"/>
  <c r="I23" i="2"/>
  <c r="J20" i="1"/>
  <c r="I36" i="2"/>
  <c r="J33" i="1"/>
  <c r="I88" i="2"/>
  <c r="J66" i="1"/>
  <c r="I21" i="2"/>
  <c r="J18" i="1"/>
  <c r="I95" i="2"/>
  <c r="J73" i="1"/>
  <c r="I91" i="2"/>
  <c r="I68" i="1"/>
  <c r="J69" i="1"/>
  <c r="H97" i="2"/>
  <c r="H99" i="2" s="1"/>
  <c r="J82" i="2"/>
  <c r="K60" i="1"/>
  <c r="I18" i="2"/>
  <c r="J16" i="1"/>
  <c r="I33" i="2"/>
  <c r="J30" i="1"/>
  <c r="H76" i="1"/>
  <c r="H103" i="2" l="1"/>
  <c r="H100" i="2"/>
  <c r="H81" i="1"/>
  <c r="H78" i="1"/>
  <c r="J73" i="2"/>
  <c r="J69" i="2" s="1"/>
  <c r="K54" i="1"/>
  <c r="J52" i="1"/>
  <c r="J75" i="1" s="1"/>
  <c r="I25" i="2"/>
  <c r="J31" i="2"/>
  <c r="K28" i="1"/>
  <c r="J89" i="2"/>
  <c r="K67" i="1"/>
  <c r="J27" i="2"/>
  <c r="K24" i="1"/>
  <c r="J32" i="2"/>
  <c r="K29" i="1"/>
  <c r="H36" i="1"/>
  <c r="H37" i="1" s="1"/>
  <c r="H40" i="1" s="1"/>
  <c r="J84" i="2"/>
  <c r="K62" i="1"/>
  <c r="I13" i="2"/>
  <c r="I12" i="2" s="1"/>
  <c r="J12" i="1"/>
  <c r="I11" i="1"/>
  <c r="I35" i="1" s="1"/>
  <c r="I36" i="1" s="1"/>
  <c r="I37" i="1" s="1"/>
  <c r="I40" i="1" s="1"/>
  <c r="J33" i="2"/>
  <c r="K30" i="1"/>
  <c r="J36" i="2"/>
  <c r="K33" i="1"/>
  <c r="J35" i="2"/>
  <c r="K32" i="1"/>
  <c r="J94" i="2"/>
  <c r="K72" i="1"/>
  <c r="J10" i="2"/>
  <c r="J6" i="2" s="1"/>
  <c r="K9" i="1"/>
  <c r="J6" i="1"/>
  <c r="J34" i="1" s="1"/>
  <c r="J83" i="2"/>
  <c r="K61" i="1"/>
  <c r="J88" i="2"/>
  <c r="K66" i="1"/>
  <c r="J92" i="2"/>
  <c r="K70" i="1"/>
  <c r="J91" i="2"/>
  <c r="K69" i="1"/>
  <c r="J68" i="1"/>
  <c r="I90" i="2"/>
  <c r="J87" i="2"/>
  <c r="K65" i="1"/>
  <c r="J64" i="1"/>
  <c r="J34" i="2"/>
  <c r="K31" i="1"/>
  <c r="I37" i="2"/>
  <c r="J95" i="2"/>
  <c r="K73" i="1"/>
  <c r="J23" i="2"/>
  <c r="K20" i="1"/>
  <c r="J30" i="2"/>
  <c r="J26" i="1"/>
  <c r="K27" i="1"/>
  <c r="I86" i="2"/>
  <c r="I97" i="2" s="1"/>
  <c r="I99" i="2" s="1"/>
  <c r="J26" i="2"/>
  <c r="K23" i="1"/>
  <c r="J22" i="1"/>
  <c r="J93" i="2"/>
  <c r="K71" i="1"/>
  <c r="J80" i="2"/>
  <c r="J75" i="2" s="1"/>
  <c r="K59" i="1"/>
  <c r="J55" i="1"/>
  <c r="J76" i="1" s="1"/>
  <c r="J18" i="2"/>
  <c r="K16" i="1"/>
  <c r="J96" i="2"/>
  <c r="K74" i="1"/>
  <c r="K82" i="2"/>
  <c r="L60" i="1"/>
  <c r="J21" i="2"/>
  <c r="K18" i="1"/>
  <c r="J28" i="2"/>
  <c r="K25" i="1"/>
  <c r="I75" i="1"/>
  <c r="I77" i="1" s="1"/>
  <c r="J22" i="2"/>
  <c r="K19" i="1"/>
  <c r="I75" i="2"/>
  <c r="I98" i="2" s="1"/>
  <c r="I29" i="2"/>
  <c r="I103" i="2" l="1"/>
  <c r="I100" i="2"/>
  <c r="K22" i="2"/>
  <c r="L19" i="1"/>
  <c r="K93" i="2"/>
  <c r="L71" i="1"/>
  <c r="J29" i="2"/>
  <c r="K94" i="2"/>
  <c r="L72" i="1"/>
  <c r="K32" i="2"/>
  <c r="L29" i="1"/>
  <c r="J77" i="1"/>
  <c r="K88" i="2"/>
  <c r="L66" i="1"/>
  <c r="J86" i="2"/>
  <c r="K35" i="2"/>
  <c r="L32" i="1"/>
  <c r="I38" i="2"/>
  <c r="I39" i="2" s="1"/>
  <c r="I40" i="2" s="1"/>
  <c r="I43" i="2" s="1"/>
  <c r="K27" i="2"/>
  <c r="L24" i="1"/>
  <c r="K73" i="2"/>
  <c r="K69" i="2" s="1"/>
  <c r="L54" i="1"/>
  <c r="K52" i="1"/>
  <c r="K23" i="2"/>
  <c r="L20" i="1"/>
  <c r="J13" i="2"/>
  <c r="J12" i="2" s="1"/>
  <c r="J38" i="2" s="1"/>
  <c r="J11" i="1"/>
  <c r="J35" i="1" s="1"/>
  <c r="K12" i="1"/>
  <c r="K28" i="2"/>
  <c r="L25" i="1"/>
  <c r="K18" i="2"/>
  <c r="L16" i="1"/>
  <c r="K26" i="2"/>
  <c r="L23" i="1"/>
  <c r="K22" i="1"/>
  <c r="K95" i="2"/>
  <c r="L73" i="1"/>
  <c r="K83" i="2"/>
  <c r="L61" i="1"/>
  <c r="K84" i="2"/>
  <c r="L62" i="1"/>
  <c r="J97" i="2"/>
  <c r="K96" i="2"/>
  <c r="L74" i="1"/>
  <c r="K87" i="2"/>
  <c r="K64" i="1"/>
  <c r="L65" i="1"/>
  <c r="I81" i="1"/>
  <c r="I78" i="1"/>
  <c r="J25" i="2"/>
  <c r="K36" i="2"/>
  <c r="L33" i="1"/>
  <c r="K89" i="2"/>
  <c r="L67" i="1"/>
  <c r="J36" i="1"/>
  <c r="J37" i="1" s="1"/>
  <c r="J40" i="1" s="1"/>
  <c r="K21" i="2"/>
  <c r="L18" i="1"/>
  <c r="K91" i="2"/>
  <c r="K90" i="2" s="1"/>
  <c r="L69" i="1"/>
  <c r="K68" i="1"/>
  <c r="K80" i="2"/>
  <c r="K75" i="2" s="1"/>
  <c r="L59" i="1"/>
  <c r="K55" i="1"/>
  <c r="K76" i="1" s="1"/>
  <c r="K30" i="2"/>
  <c r="L27" i="1"/>
  <c r="K26" i="1"/>
  <c r="K34" i="2"/>
  <c r="L31" i="1"/>
  <c r="J90" i="2"/>
  <c r="K10" i="2"/>
  <c r="K6" i="2" s="1"/>
  <c r="L9" i="1"/>
  <c r="K6" i="1"/>
  <c r="K33" i="2"/>
  <c r="L30" i="1"/>
  <c r="K31" i="2"/>
  <c r="L28" i="1"/>
  <c r="L82" i="2"/>
  <c r="M60" i="1"/>
  <c r="J98" i="2"/>
  <c r="K92" i="2"/>
  <c r="L70" i="1"/>
  <c r="J37" i="2"/>
  <c r="J39" i="2" s="1"/>
  <c r="J40" i="2" s="1"/>
  <c r="J43" i="2" s="1"/>
  <c r="L87" i="2" l="1"/>
  <c r="M65" i="1"/>
  <c r="L64" i="1"/>
  <c r="L83" i="2"/>
  <c r="M61" i="1"/>
  <c r="K75" i="1"/>
  <c r="K77" i="1" s="1"/>
  <c r="L89" i="2"/>
  <c r="M67" i="1"/>
  <c r="L28" i="2"/>
  <c r="M25" i="1"/>
  <c r="L73" i="2"/>
  <c r="L69" i="2" s="1"/>
  <c r="M54" i="1"/>
  <c r="L52" i="1"/>
  <c r="L75" i="1" s="1"/>
  <c r="L88" i="2"/>
  <c r="M66" i="1"/>
  <c r="L93" i="2"/>
  <c r="M71" i="1"/>
  <c r="M82" i="2"/>
  <c r="N60" i="1"/>
  <c r="K98" i="2"/>
  <c r="K86" i="2"/>
  <c r="K97" i="2" s="1"/>
  <c r="K99" i="2" s="1"/>
  <c r="L95" i="2"/>
  <c r="M73" i="1"/>
  <c r="L80" i="2"/>
  <c r="M59" i="1"/>
  <c r="L55" i="1"/>
  <c r="L76" i="1" s="1"/>
  <c r="L31" i="2"/>
  <c r="M28" i="1"/>
  <c r="L34" i="2"/>
  <c r="M31" i="1"/>
  <c r="L36" i="2"/>
  <c r="M33" i="1"/>
  <c r="L96" i="2"/>
  <c r="M74" i="1"/>
  <c r="K13" i="2"/>
  <c r="K12" i="2" s="1"/>
  <c r="K11" i="1"/>
  <c r="K35" i="1" s="1"/>
  <c r="L12" i="1"/>
  <c r="L27" i="2"/>
  <c r="M24" i="1"/>
  <c r="J81" i="1"/>
  <c r="J78" i="1"/>
  <c r="L22" i="2"/>
  <c r="M19" i="1"/>
  <c r="L10" i="2"/>
  <c r="L6" i="2" s="1"/>
  <c r="M9" i="1"/>
  <c r="L6" i="1"/>
  <c r="L34" i="1" s="1"/>
  <c r="L91" i="2"/>
  <c r="M69" i="1"/>
  <c r="L68" i="1"/>
  <c r="L32" i="2"/>
  <c r="M29" i="1"/>
  <c r="L33" i="2"/>
  <c r="M30" i="1"/>
  <c r="J99" i="2"/>
  <c r="L26" i="2"/>
  <c r="M23" i="1"/>
  <c r="L22" i="1"/>
  <c r="L92" i="2"/>
  <c r="M70" i="1"/>
  <c r="L30" i="2"/>
  <c r="L29" i="2" s="1"/>
  <c r="M27" i="1"/>
  <c r="L26" i="1"/>
  <c r="L21" i="2"/>
  <c r="M18" i="1"/>
  <c r="L84" i="2"/>
  <c r="M62" i="1"/>
  <c r="K25" i="2"/>
  <c r="K37" i="2" s="1"/>
  <c r="L23" i="2"/>
  <c r="M20" i="1"/>
  <c r="L35" i="2"/>
  <c r="M32" i="1"/>
  <c r="L94" i="2"/>
  <c r="M72" i="1"/>
  <c r="K34" i="1"/>
  <c r="K36" i="1" s="1"/>
  <c r="K37" i="1" s="1"/>
  <c r="K40" i="1" s="1"/>
  <c r="K29" i="2"/>
  <c r="L18" i="2"/>
  <c r="M16" i="1"/>
  <c r="K103" i="2" l="1"/>
  <c r="K100" i="2"/>
  <c r="J103" i="2"/>
  <c r="J100" i="2"/>
  <c r="M34" i="2"/>
  <c r="N31" i="1"/>
  <c r="M95" i="2"/>
  <c r="N73" i="1"/>
  <c r="M88" i="2"/>
  <c r="N66" i="1"/>
  <c r="M18" i="2"/>
  <c r="N16" i="1"/>
  <c r="M23" i="2"/>
  <c r="N20" i="1"/>
  <c r="M30" i="2"/>
  <c r="N27" i="1"/>
  <c r="M26" i="1"/>
  <c r="M33" i="2"/>
  <c r="N30" i="1"/>
  <c r="M10" i="2"/>
  <c r="M6" i="2" s="1"/>
  <c r="N9" i="1"/>
  <c r="M6" i="1"/>
  <c r="L13" i="2"/>
  <c r="L12" i="2" s="1"/>
  <c r="L38" i="2" s="1"/>
  <c r="M12" i="1"/>
  <c r="L11" i="1"/>
  <c r="L35" i="1" s="1"/>
  <c r="L36" i="1" s="1"/>
  <c r="L37" i="1" s="1"/>
  <c r="L40" i="1" s="1"/>
  <c r="M31" i="2"/>
  <c r="N28" i="1"/>
  <c r="L77" i="1"/>
  <c r="K81" i="1"/>
  <c r="K78" i="1"/>
  <c r="M92" i="2"/>
  <c r="N70" i="1"/>
  <c r="M32" i="2"/>
  <c r="N29" i="1"/>
  <c r="M22" i="2"/>
  <c r="N19" i="1"/>
  <c r="K38" i="2"/>
  <c r="K39" i="2" s="1"/>
  <c r="K40" i="2" s="1"/>
  <c r="K43" i="2" s="1"/>
  <c r="M73" i="2"/>
  <c r="M69" i="2" s="1"/>
  <c r="M52" i="1"/>
  <c r="N54" i="1"/>
  <c r="M83" i="2"/>
  <c r="N61" i="1"/>
  <c r="M84" i="2"/>
  <c r="N62" i="1"/>
  <c r="M96" i="2"/>
  <c r="N74" i="1"/>
  <c r="N82" i="2"/>
  <c r="O60" i="1"/>
  <c r="M94" i="2"/>
  <c r="N72" i="1"/>
  <c r="M80" i="2"/>
  <c r="M75" i="2" s="1"/>
  <c r="M98" i="2" s="1"/>
  <c r="M55" i="1"/>
  <c r="N59" i="1"/>
  <c r="M28" i="2"/>
  <c r="N25" i="1"/>
  <c r="M21" i="2"/>
  <c r="N18" i="1"/>
  <c r="M26" i="2"/>
  <c r="N23" i="1"/>
  <c r="M22" i="1"/>
  <c r="M91" i="2"/>
  <c r="M90" i="2" s="1"/>
  <c r="N69" i="1"/>
  <c r="M68" i="1"/>
  <c r="M36" i="2"/>
  <c r="N33" i="1"/>
  <c r="L75" i="2"/>
  <c r="M93" i="2"/>
  <c r="N71" i="1"/>
  <c r="M87" i="2"/>
  <c r="M86" i="2" s="1"/>
  <c r="N65" i="1"/>
  <c r="M64" i="1"/>
  <c r="M35" i="2"/>
  <c r="N32" i="1"/>
  <c r="L25" i="2"/>
  <c r="L37" i="2" s="1"/>
  <c r="L39" i="2" s="1"/>
  <c r="L40" i="2" s="1"/>
  <c r="L43" i="2" s="1"/>
  <c r="L90" i="2"/>
  <c r="M27" i="2"/>
  <c r="N24" i="1"/>
  <c r="M89" i="2"/>
  <c r="N67" i="1"/>
  <c r="L86" i="2"/>
  <c r="L97" i="2" s="1"/>
  <c r="N93" i="2" l="1"/>
  <c r="O71" i="1"/>
  <c r="M76" i="1"/>
  <c r="M34" i="1"/>
  <c r="N23" i="2"/>
  <c r="O20" i="1"/>
  <c r="N34" i="2"/>
  <c r="O31" i="1"/>
  <c r="N84" i="2"/>
  <c r="O62" i="1"/>
  <c r="N10" i="2"/>
  <c r="N6" i="2" s="1"/>
  <c r="O9" i="1"/>
  <c r="N6" i="1"/>
  <c r="N22" i="2"/>
  <c r="O19" i="1"/>
  <c r="M25" i="2"/>
  <c r="N31" i="2"/>
  <c r="O28" i="1"/>
  <c r="M37" i="2"/>
  <c r="N18" i="2"/>
  <c r="O16" i="1"/>
  <c r="L98" i="2"/>
  <c r="L99" i="2" s="1"/>
  <c r="N94" i="2"/>
  <c r="O72" i="1"/>
  <c r="N35" i="2"/>
  <c r="O32" i="1"/>
  <c r="N36" i="2"/>
  <c r="O33" i="1"/>
  <c r="N21" i="2"/>
  <c r="O18" i="1"/>
  <c r="N83" i="2"/>
  <c r="O61" i="1"/>
  <c r="N32" i="2"/>
  <c r="O29" i="1"/>
  <c r="N33" i="2"/>
  <c r="O30" i="1"/>
  <c r="N26" i="2"/>
  <c r="O23" i="1"/>
  <c r="N22" i="1"/>
  <c r="L81" i="1"/>
  <c r="L78" i="1"/>
  <c r="N88" i="2"/>
  <c r="O66" i="1"/>
  <c r="N89" i="2"/>
  <c r="O67" i="1"/>
  <c r="N28" i="2"/>
  <c r="O25" i="1"/>
  <c r="O82" i="2"/>
  <c r="P60" i="1"/>
  <c r="N73" i="2"/>
  <c r="N69" i="2" s="1"/>
  <c r="O54" i="1"/>
  <c r="N52" i="1"/>
  <c r="N75" i="1" s="1"/>
  <c r="N92" i="2"/>
  <c r="O70" i="1"/>
  <c r="N87" i="2"/>
  <c r="N86" i="2" s="1"/>
  <c r="O65" i="1"/>
  <c r="N64" i="1"/>
  <c r="N91" i="2"/>
  <c r="O69" i="1"/>
  <c r="N68" i="1"/>
  <c r="M75" i="1"/>
  <c r="M77" i="1" s="1"/>
  <c r="M13" i="2"/>
  <c r="M12" i="2" s="1"/>
  <c r="M38" i="2" s="1"/>
  <c r="N12" i="1"/>
  <c r="M11" i="1"/>
  <c r="M35" i="1" s="1"/>
  <c r="N30" i="2"/>
  <c r="N29" i="2" s="1"/>
  <c r="O27" i="1"/>
  <c r="N26" i="1"/>
  <c r="N95" i="2"/>
  <c r="O73" i="1"/>
  <c r="N27" i="2"/>
  <c r="O24" i="1"/>
  <c r="N80" i="2"/>
  <c r="N75" i="2" s="1"/>
  <c r="O59" i="1"/>
  <c r="N55" i="1"/>
  <c r="N76" i="1" s="1"/>
  <c r="N96" i="2"/>
  <c r="O74" i="1"/>
  <c r="M97" i="2"/>
  <c r="M99" i="2" s="1"/>
  <c r="M29" i="2"/>
  <c r="L103" i="2" l="1"/>
  <c r="L100" i="2"/>
  <c r="O27" i="2"/>
  <c r="P24" i="1"/>
  <c r="N13" i="2"/>
  <c r="N12" i="2" s="1"/>
  <c r="N38" i="2" s="1"/>
  <c r="O12" i="1"/>
  <c r="N11" i="1"/>
  <c r="N35" i="1" s="1"/>
  <c r="O28" i="2"/>
  <c r="P25" i="1"/>
  <c r="O22" i="2"/>
  <c r="P19" i="1"/>
  <c r="O92" i="2"/>
  <c r="P70" i="1"/>
  <c r="O21" i="2"/>
  <c r="P18" i="1"/>
  <c r="O23" i="2"/>
  <c r="P20" i="1"/>
  <c r="M81" i="1"/>
  <c r="M78" i="1"/>
  <c r="O89" i="2"/>
  <c r="P67" i="1"/>
  <c r="N25" i="2"/>
  <c r="N37" i="2" s="1"/>
  <c r="N39" i="2" s="1"/>
  <c r="N40" i="2" s="1"/>
  <c r="N43" i="2" s="1"/>
  <c r="O18" i="2"/>
  <c r="P16" i="1"/>
  <c r="N34" i="1"/>
  <c r="O26" i="2"/>
  <c r="P23" i="1"/>
  <c r="O22" i="1"/>
  <c r="O96" i="2"/>
  <c r="P74" i="1"/>
  <c r="N77" i="1"/>
  <c r="O33" i="2"/>
  <c r="P30" i="1"/>
  <c r="O36" i="2"/>
  <c r="P33" i="1"/>
  <c r="O10" i="2"/>
  <c r="O6" i="2" s="1"/>
  <c r="P9" i="1"/>
  <c r="O6" i="1"/>
  <c r="O34" i="1" s="1"/>
  <c r="M36" i="1"/>
  <c r="M37" i="1" s="1"/>
  <c r="M40" i="1" s="1"/>
  <c r="O91" i="2"/>
  <c r="O90" i="2" s="1"/>
  <c r="O68" i="1"/>
  <c r="P69" i="1"/>
  <c r="O73" i="2"/>
  <c r="O69" i="2" s="1"/>
  <c r="P54" i="1"/>
  <c r="O52" i="1"/>
  <c r="O88" i="2"/>
  <c r="P66" i="1"/>
  <c r="M39" i="2"/>
  <c r="M40" i="2" s="1"/>
  <c r="M43" i="2" s="1"/>
  <c r="O95" i="2"/>
  <c r="P73" i="1"/>
  <c r="N90" i="2"/>
  <c r="N97" i="2"/>
  <c r="N99" i="2" s="1"/>
  <c r="O32" i="2"/>
  <c r="P29" i="1"/>
  <c r="O35" i="2"/>
  <c r="P32" i="1"/>
  <c r="O31" i="2"/>
  <c r="P28" i="1"/>
  <c r="O84" i="2"/>
  <c r="P62" i="1"/>
  <c r="O93" i="2"/>
  <c r="P71" i="1"/>
  <c r="O30" i="2"/>
  <c r="O29" i="2" s="1"/>
  <c r="P27" i="1"/>
  <c r="O26" i="1"/>
  <c r="O80" i="2"/>
  <c r="O75" i="2" s="1"/>
  <c r="O98" i="2" s="1"/>
  <c r="P59" i="1"/>
  <c r="O55" i="1"/>
  <c r="O76" i="1" s="1"/>
  <c r="P82" i="2"/>
  <c r="Q60" i="1"/>
  <c r="M103" i="2"/>
  <c r="M100" i="2"/>
  <c r="N98" i="2"/>
  <c r="O87" i="2"/>
  <c r="O86" i="2" s="1"/>
  <c r="O64" i="1"/>
  <c r="P65" i="1"/>
  <c r="O83" i="2"/>
  <c r="P61" i="1"/>
  <c r="O94" i="2"/>
  <c r="P72" i="1"/>
  <c r="O34" i="2"/>
  <c r="P31" i="1"/>
  <c r="P83" i="2" l="1"/>
  <c r="Q61" i="1"/>
  <c r="P34" i="2"/>
  <c r="Q31" i="1"/>
  <c r="P18" i="2"/>
  <c r="Q16" i="1"/>
  <c r="P93" i="2"/>
  <c r="Q71" i="1"/>
  <c r="P88" i="2"/>
  <c r="Q66" i="1"/>
  <c r="O36" i="1"/>
  <c r="O37" i="1" s="1"/>
  <c r="O40" i="1" s="1"/>
  <c r="P96" i="2"/>
  <c r="Q74" i="1"/>
  <c r="O13" i="2"/>
  <c r="O12" i="2" s="1"/>
  <c r="O38" i="2" s="1"/>
  <c r="P12" i="1"/>
  <c r="O11" i="1"/>
  <c r="O35" i="1" s="1"/>
  <c r="P21" i="2"/>
  <c r="Q18" i="1"/>
  <c r="P87" i="2"/>
  <c r="P86" i="2" s="1"/>
  <c r="Q65" i="1"/>
  <c r="P64" i="1"/>
  <c r="N103" i="2"/>
  <c r="N100" i="2"/>
  <c r="O75" i="1"/>
  <c r="O77" i="1" s="1"/>
  <c r="P10" i="2"/>
  <c r="P6" i="2" s="1"/>
  <c r="Q9" i="1"/>
  <c r="P6" i="1"/>
  <c r="P89" i="2"/>
  <c r="Q67" i="1"/>
  <c r="P92" i="2"/>
  <c r="Q70" i="1"/>
  <c r="Q82" i="2"/>
  <c r="R60" i="1"/>
  <c r="P32" i="2"/>
  <c r="Q29" i="1"/>
  <c r="N81" i="1"/>
  <c r="N78" i="1"/>
  <c r="P84" i="2"/>
  <c r="Q62" i="1"/>
  <c r="P80" i="2"/>
  <c r="P75" i="2" s="1"/>
  <c r="Q59" i="1"/>
  <c r="P55" i="1"/>
  <c r="P73" i="2"/>
  <c r="P69" i="2" s="1"/>
  <c r="P97" i="2" s="1"/>
  <c r="Q54" i="1"/>
  <c r="P52" i="1"/>
  <c r="P75" i="1" s="1"/>
  <c r="O37" i="2"/>
  <c r="O39" i="2" s="1"/>
  <c r="O40" i="2" s="1"/>
  <c r="O43" i="2" s="1"/>
  <c r="P27" i="2"/>
  <c r="Q24" i="1"/>
  <c r="P31" i="2"/>
  <c r="Q28" i="1"/>
  <c r="P95" i="2"/>
  <c r="Q73" i="1"/>
  <c r="P36" i="2"/>
  <c r="Q33" i="1"/>
  <c r="P22" i="2"/>
  <c r="Q19" i="1"/>
  <c r="P91" i="2"/>
  <c r="Q69" i="1"/>
  <c r="P68" i="1"/>
  <c r="O25" i="2"/>
  <c r="O97" i="2"/>
  <c r="O99" i="2" s="1"/>
  <c r="Q23" i="1"/>
  <c r="P22" i="1"/>
  <c r="P26" i="2"/>
  <c r="P25" i="2" s="1"/>
  <c r="P94" i="2"/>
  <c r="Q72" i="1"/>
  <c r="P30" i="2"/>
  <c r="P29" i="2" s="1"/>
  <c r="Q27" i="1"/>
  <c r="P26" i="1"/>
  <c r="P35" i="2"/>
  <c r="Q32" i="1"/>
  <c r="P33" i="2"/>
  <c r="Q30" i="1"/>
  <c r="N36" i="1"/>
  <c r="N37" i="1" s="1"/>
  <c r="N40" i="1" s="1"/>
  <c r="P23" i="2"/>
  <c r="Q20" i="1"/>
  <c r="P28" i="2"/>
  <c r="Q25" i="1"/>
  <c r="Q22" i="2" l="1"/>
  <c r="R19" i="1"/>
  <c r="Q27" i="2"/>
  <c r="R24" i="1"/>
  <c r="O78" i="1"/>
  <c r="O81" i="1"/>
  <c r="Q93" i="2"/>
  <c r="R71" i="1"/>
  <c r="Q84" i="2"/>
  <c r="R62" i="1"/>
  <c r="Q18" i="2"/>
  <c r="R16" i="1"/>
  <c r="Q35" i="2"/>
  <c r="R32" i="1"/>
  <c r="Q92" i="2"/>
  <c r="R70" i="1"/>
  <c r="P13" i="2"/>
  <c r="P12" i="2" s="1"/>
  <c r="P38" i="2" s="1"/>
  <c r="Q12" i="1"/>
  <c r="P11" i="1"/>
  <c r="P35" i="1" s="1"/>
  <c r="Q36" i="2"/>
  <c r="R33" i="1"/>
  <c r="Q89" i="2"/>
  <c r="R67" i="1"/>
  <c r="Q96" i="2"/>
  <c r="R74" i="1"/>
  <c r="Q28" i="2"/>
  <c r="R25" i="1"/>
  <c r="Q26" i="2"/>
  <c r="Q22" i="1"/>
  <c r="R23" i="1"/>
  <c r="O103" i="2"/>
  <c r="O100" i="2"/>
  <c r="Q23" i="2"/>
  <c r="R20" i="1"/>
  <c r="Q30" i="2"/>
  <c r="Q26" i="1"/>
  <c r="R27" i="1"/>
  <c r="Q95" i="2"/>
  <c r="R73" i="1"/>
  <c r="Q73" i="2"/>
  <c r="Q69" i="2" s="1"/>
  <c r="R54" i="1"/>
  <c r="Q52" i="1"/>
  <c r="Q87" i="2"/>
  <c r="Q86" i="2" s="1"/>
  <c r="Q64" i="1"/>
  <c r="R65" i="1"/>
  <c r="Q34" i="2"/>
  <c r="R31" i="1"/>
  <c r="P34" i="1"/>
  <c r="P36" i="1" s="1"/>
  <c r="P37" i="1" s="1"/>
  <c r="P40" i="1" s="1"/>
  <c r="Q94" i="2"/>
  <c r="R72" i="1"/>
  <c r="Q91" i="2"/>
  <c r="Q90" i="2" s="1"/>
  <c r="Q68" i="1"/>
  <c r="R69" i="1"/>
  <c r="Q31" i="2"/>
  <c r="R28" i="1"/>
  <c r="P76" i="1"/>
  <c r="P77" i="1" s="1"/>
  <c r="Q10" i="2"/>
  <c r="Q6" i="2" s="1"/>
  <c r="R9" i="1"/>
  <c r="Q6" i="1"/>
  <c r="Q21" i="2"/>
  <c r="R18" i="1"/>
  <c r="Q88" i="2"/>
  <c r="R66" i="1"/>
  <c r="Q83" i="2"/>
  <c r="R61" i="1"/>
  <c r="Q32" i="2"/>
  <c r="R29" i="1"/>
  <c r="Q33" i="2"/>
  <c r="R30" i="1"/>
  <c r="P90" i="2"/>
  <c r="P98" i="2" s="1"/>
  <c r="P99" i="2" s="1"/>
  <c r="Q80" i="2"/>
  <c r="R59" i="1"/>
  <c r="Q55" i="1"/>
  <c r="R82" i="2"/>
  <c r="S60" i="1"/>
  <c r="P37" i="2"/>
  <c r="P39" i="2" s="1"/>
  <c r="P40" i="2" s="1"/>
  <c r="P43" i="2" s="1"/>
  <c r="P103" i="2" l="1"/>
  <c r="P100" i="2"/>
  <c r="P81" i="1"/>
  <c r="P78" i="1"/>
  <c r="R33" i="2"/>
  <c r="S30" i="1"/>
  <c r="R21" i="2"/>
  <c r="S18" i="1"/>
  <c r="R91" i="2"/>
  <c r="S69" i="1"/>
  <c r="R68" i="1"/>
  <c r="R26" i="2"/>
  <c r="R22" i="1"/>
  <c r="S23" i="1"/>
  <c r="S82" i="2"/>
  <c r="T60" i="1"/>
  <c r="R32" i="2"/>
  <c r="S29" i="1"/>
  <c r="Q34" i="1"/>
  <c r="Q25" i="2"/>
  <c r="R36" i="2"/>
  <c r="S33" i="1"/>
  <c r="R87" i="2"/>
  <c r="R86" i="2" s="1"/>
  <c r="S65" i="1"/>
  <c r="R64" i="1"/>
  <c r="R35" i="2"/>
  <c r="S32" i="1"/>
  <c r="R10" i="2"/>
  <c r="R6" i="2" s="1"/>
  <c r="S9" i="1"/>
  <c r="R6" i="1"/>
  <c r="R34" i="1" s="1"/>
  <c r="R94" i="2"/>
  <c r="S72" i="1"/>
  <c r="Q29" i="2"/>
  <c r="R28" i="2"/>
  <c r="S25" i="1"/>
  <c r="R18" i="2"/>
  <c r="S16" i="1"/>
  <c r="R30" i="2"/>
  <c r="R29" i="2" s="1"/>
  <c r="R26" i="1"/>
  <c r="S27" i="1"/>
  <c r="Q76" i="1"/>
  <c r="R83" i="2"/>
  <c r="S61" i="1"/>
  <c r="Q37" i="2"/>
  <c r="Q75" i="1"/>
  <c r="Q77" i="1" s="1"/>
  <c r="R23" i="2"/>
  <c r="S20" i="1"/>
  <c r="R27" i="2"/>
  <c r="S24" i="1"/>
  <c r="R80" i="2"/>
  <c r="S59" i="1"/>
  <c r="R55" i="1"/>
  <c r="Q13" i="2"/>
  <c r="Q12" i="2" s="1"/>
  <c r="Q38" i="2" s="1"/>
  <c r="R12" i="1"/>
  <c r="Q11" i="1"/>
  <c r="Q35" i="1" s="1"/>
  <c r="Q75" i="2"/>
  <c r="Q98" i="2" s="1"/>
  <c r="R31" i="2"/>
  <c r="S28" i="1"/>
  <c r="Q97" i="2"/>
  <c r="Q99" i="2" s="1"/>
  <c r="R22" i="2"/>
  <c r="S19" i="1"/>
  <c r="R73" i="2"/>
  <c r="R69" i="2" s="1"/>
  <c r="S54" i="1"/>
  <c r="R52" i="1"/>
  <c r="R75" i="1" s="1"/>
  <c r="R96" i="2"/>
  <c r="S74" i="1"/>
  <c r="R84" i="2"/>
  <c r="S62" i="1"/>
  <c r="R88" i="2"/>
  <c r="S66" i="1"/>
  <c r="R34" i="2"/>
  <c r="S31" i="1"/>
  <c r="R95" i="2"/>
  <c r="S73" i="1"/>
  <c r="R89" i="2"/>
  <c r="S67" i="1"/>
  <c r="R92" i="2"/>
  <c r="S70" i="1"/>
  <c r="R93" i="2"/>
  <c r="S71" i="1"/>
  <c r="S93" i="2" l="1"/>
  <c r="T71" i="1"/>
  <c r="S34" i="2"/>
  <c r="T31" i="1"/>
  <c r="S30" i="2"/>
  <c r="T27" i="1"/>
  <c r="S26" i="1"/>
  <c r="S94" i="2"/>
  <c r="T72" i="1"/>
  <c r="S87" i="2"/>
  <c r="T65" i="1"/>
  <c r="S64" i="1"/>
  <c r="T82" i="2"/>
  <c r="U60" i="1"/>
  <c r="S21" i="2"/>
  <c r="T18" i="1"/>
  <c r="S73" i="2"/>
  <c r="S69" i="2" s="1"/>
  <c r="T54" i="1"/>
  <c r="S52" i="1"/>
  <c r="R97" i="2"/>
  <c r="R13" i="2"/>
  <c r="R12" i="2" s="1"/>
  <c r="R38" i="2" s="1"/>
  <c r="R11" i="1"/>
  <c r="R35" i="1" s="1"/>
  <c r="R36" i="1" s="1"/>
  <c r="R37" i="1" s="1"/>
  <c r="R40" i="1" s="1"/>
  <c r="S12" i="1"/>
  <c r="S36" i="2"/>
  <c r="T33" i="1"/>
  <c r="S26" i="2"/>
  <c r="T23" i="1"/>
  <c r="S22" i="1"/>
  <c r="S33" i="2"/>
  <c r="T30" i="1"/>
  <c r="S23" i="2"/>
  <c r="T20" i="1"/>
  <c r="S92" i="2"/>
  <c r="T70" i="1"/>
  <c r="S22" i="2"/>
  <c r="T19" i="1"/>
  <c r="Q78" i="1"/>
  <c r="Q81" i="1"/>
  <c r="S18" i="2"/>
  <c r="T16" i="1"/>
  <c r="S10" i="2"/>
  <c r="S6" i="2" s="1"/>
  <c r="T9" i="1"/>
  <c r="S6" i="1"/>
  <c r="S88" i="2"/>
  <c r="T66" i="1"/>
  <c r="S89" i="2"/>
  <c r="T67" i="1"/>
  <c r="S84" i="2"/>
  <c r="T62" i="1"/>
  <c r="R76" i="1"/>
  <c r="R77" i="1" s="1"/>
  <c r="Q39" i="2"/>
  <c r="Q40" i="2" s="1"/>
  <c r="Q43" i="2" s="1"/>
  <c r="R25" i="2"/>
  <c r="R37" i="2" s="1"/>
  <c r="R39" i="2" s="1"/>
  <c r="R40" i="2" s="1"/>
  <c r="R43" i="2" s="1"/>
  <c r="S80" i="2"/>
  <c r="T59" i="1"/>
  <c r="S55" i="1"/>
  <c r="S83" i="2"/>
  <c r="T61" i="1"/>
  <c r="S28" i="2"/>
  <c r="T25" i="1"/>
  <c r="S35" i="2"/>
  <c r="T32" i="1"/>
  <c r="S95" i="2"/>
  <c r="T73" i="1"/>
  <c r="S96" i="2"/>
  <c r="T74" i="1"/>
  <c r="S31" i="2"/>
  <c r="T28" i="1"/>
  <c r="R75" i="2"/>
  <c r="R98" i="2" s="1"/>
  <c r="S32" i="2"/>
  <c r="T29" i="1"/>
  <c r="S91" i="2"/>
  <c r="T69" i="1"/>
  <c r="S68" i="1"/>
  <c r="Q103" i="2"/>
  <c r="Q100" i="2"/>
  <c r="Q36" i="1"/>
  <c r="Q37" i="1" s="1"/>
  <c r="Q40" i="1" s="1"/>
  <c r="S27" i="2"/>
  <c r="T24" i="1"/>
  <c r="R90" i="2"/>
  <c r="R81" i="1" l="1"/>
  <c r="R78" i="1"/>
  <c r="T35" i="2"/>
  <c r="U32" i="1"/>
  <c r="S75" i="2"/>
  <c r="T33" i="2"/>
  <c r="U30" i="1"/>
  <c r="S13" i="2"/>
  <c r="S12" i="2" s="1"/>
  <c r="S11" i="1"/>
  <c r="S35" i="1" s="1"/>
  <c r="T12" i="1"/>
  <c r="T30" i="2"/>
  <c r="U27" i="1"/>
  <c r="T26" i="1"/>
  <c r="T22" i="2"/>
  <c r="U19" i="1"/>
  <c r="S29" i="2"/>
  <c r="T88" i="2"/>
  <c r="U66" i="1"/>
  <c r="U82" i="2"/>
  <c r="V60" i="1"/>
  <c r="T28" i="2"/>
  <c r="U25" i="1"/>
  <c r="S34" i="1"/>
  <c r="S36" i="1" s="1"/>
  <c r="S37" i="1" s="1"/>
  <c r="S40" i="1" s="1"/>
  <c r="T26" i="2"/>
  <c r="U23" i="1"/>
  <c r="T22" i="1"/>
  <c r="R99" i="2"/>
  <c r="T31" i="2"/>
  <c r="U28" i="1"/>
  <c r="T96" i="2"/>
  <c r="U74" i="1"/>
  <c r="T83" i="2"/>
  <c r="U61" i="1"/>
  <c r="U9" i="1"/>
  <c r="T10" i="2"/>
  <c r="T6" i="2" s="1"/>
  <c r="T6" i="1"/>
  <c r="T34" i="1" s="1"/>
  <c r="T92" i="2"/>
  <c r="U70" i="1"/>
  <c r="S25" i="2"/>
  <c r="S37" i="2" s="1"/>
  <c r="S75" i="1"/>
  <c r="S77" i="1" s="1"/>
  <c r="T87" i="2"/>
  <c r="U65" i="1"/>
  <c r="T64" i="1"/>
  <c r="T34" i="2"/>
  <c r="U31" i="1"/>
  <c r="S86" i="2"/>
  <c r="T73" i="2"/>
  <c r="T69" i="2" s="1"/>
  <c r="U54" i="1"/>
  <c r="T52" i="1"/>
  <c r="S76" i="1"/>
  <c r="T18" i="2"/>
  <c r="U16" i="1"/>
  <c r="T23" i="2"/>
  <c r="U20" i="1"/>
  <c r="S97" i="2"/>
  <c r="T94" i="2"/>
  <c r="U72" i="1"/>
  <c r="T93" i="2"/>
  <c r="U71" i="1"/>
  <c r="T91" i="2"/>
  <c r="T90" i="2" s="1"/>
  <c r="U69" i="1"/>
  <c r="T68" i="1"/>
  <c r="T84" i="2"/>
  <c r="U62" i="1"/>
  <c r="T36" i="2"/>
  <c r="U33" i="1"/>
  <c r="S90" i="2"/>
  <c r="T95" i="2"/>
  <c r="U73" i="1"/>
  <c r="T27" i="2"/>
  <c r="U24" i="1"/>
  <c r="T32" i="2"/>
  <c r="U29" i="1"/>
  <c r="T80" i="2"/>
  <c r="U59" i="1"/>
  <c r="T55" i="1"/>
  <c r="T89" i="2"/>
  <c r="U67" i="1"/>
  <c r="T21" i="2"/>
  <c r="U18" i="1"/>
  <c r="S81" i="1" l="1"/>
  <c r="S78" i="1"/>
  <c r="T25" i="2"/>
  <c r="S38" i="2"/>
  <c r="S39" i="2" s="1"/>
  <c r="S40" i="2" s="1"/>
  <c r="S43" i="2" s="1"/>
  <c r="U22" i="2"/>
  <c r="V19" i="1"/>
  <c r="U33" i="2"/>
  <c r="V30" i="1"/>
  <c r="U95" i="2"/>
  <c r="V73" i="1"/>
  <c r="U91" i="2"/>
  <c r="V69" i="1"/>
  <c r="U68" i="1"/>
  <c r="U92" i="2"/>
  <c r="V70" i="1"/>
  <c r="V25" i="1"/>
  <c r="U28" i="2"/>
  <c r="U96" i="2"/>
  <c r="V74" i="1"/>
  <c r="U18" i="2"/>
  <c r="V16" i="1"/>
  <c r="U34" i="2"/>
  <c r="V31" i="1"/>
  <c r="U31" i="2"/>
  <c r="V28" i="1"/>
  <c r="S98" i="2"/>
  <c r="S99" i="2" s="1"/>
  <c r="U23" i="2"/>
  <c r="V20" i="1"/>
  <c r="T76" i="1"/>
  <c r="U80" i="2"/>
  <c r="V59" i="1"/>
  <c r="U55" i="1"/>
  <c r="U93" i="2"/>
  <c r="V71" i="1"/>
  <c r="V82" i="2"/>
  <c r="W60" i="1"/>
  <c r="U30" i="2"/>
  <c r="U29" i="2" s="1"/>
  <c r="V27" i="1"/>
  <c r="U26" i="1"/>
  <c r="U35" i="2"/>
  <c r="V32" i="1"/>
  <c r="R103" i="2"/>
  <c r="R100" i="2"/>
  <c r="T29" i="2"/>
  <c r="U27" i="2"/>
  <c r="V24" i="1"/>
  <c r="U36" i="2"/>
  <c r="V33" i="1"/>
  <c r="T37" i="2"/>
  <c r="U32" i="2"/>
  <c r="V29" i="1"/>
  <c r="U94" i="2"/>
  <c r="V72" i="1"/>
  <c r="T75" i="1"/>
  <c r="U87" i="2"/>
  <c r="U86" i="2" s="1"/>
  <c r="V65" i="1"/>
  <c r="U64" i="1"/>
  <c r="U10" i="2"/>
  <c r="U6" i="2" s="1"/>
  <c r="V9" i="1"/>
  <c r="U6" i="1"/>
  <c r="U34" i="1" s="1"/>
  <c r="U88" i="2"/>
  <c r="V66" i="1"/>
  <c r="T13" i="2"/>
  <c r="T12" i="2" s="1"/>
  <c r="T38" i="2" s="1"/>
  <c r="U12" i="1"/>
  <c r="T11" i="1"/>
  <c r="T35" i="1" s="1"/>
  <c r="T36" i="1" s="1"/>
  <c r="T37" i="1" s="1"/>
  <c r="T40" i="1" s="1"/>
  <c r="U89" i="2"/>
  <c r="V67" i="1"/>
  <c r="T75" i="2"/>
  <c r="T98" i="2" s="1"/>
  <c r="U21" i="2"/>
  <c r="V18" i="1"/>
  <c r="U84" i="2"/>
  <c r="V62" i="1"/>
  <c r="U73" i="2"/>
  <c r="U69" i="2" s="1"/>
  <c r="U52" i="1"/>
  <c r="U75" i="1" s="1"/>
  <c r="V54" i="1"/>
  <c r="T86" i="2"/>
  <c r="T97" i="2" s="1"/>
  <c r="T99" i="2" s="1"/>
  <c r="U83" i="2"/>
  <c r="V61" i="1"/>
  <c r="U26" i="2"/>
  <c r="U25" i="2" s="1"/>
  <c r="V23" i="1"/>
  <c r="U22" i="1"/>
  <c r="T103" i="2" l="1"/>
  <c r="T100" i="2"/>
  <c r="S100" i="2"/>
  <c r="S103" i="2"/>
  <c r="U75" i="2"/>
  <c r="V22" i="2"/>
  <c r="W19" i="1"/>
  <c r="V89" i="2"/>
  <c r="W67" i="1"/>
  <c r="U77" i="1"/>
  <c r="U37" i="2"/>
  <c r="V23" i="2"/>
  <c r="W20" i="1"/>
  <c r="V91" i="2"/>
  <c r="W69" i="1"/>
  <c r="V68" i="1"/>
  <c r="V10" i="2"/>
  <c r="V6" i="2" s="1"/>
  <c r="W9" i="1"/>
  <c r="V6" i="1"/>
  <c r="T39" i="2"/>
  <c r="T40" i="2" s="1"/>
  <c r="T43" i="2" s="1"/>
  <c r="V96" i="2"/>
  <c r="W74" i="1"/>
  <c r="U90" i="2"/>
  <c r="V73" i="2"/>
  <c r="V69" i="2" s="1"/>
  <c r="W54" i="1"/>
  <c r="V52" i="1"/>
  <c r="V75" i="1" s="1"/>
  <c r="V77" i="1" s="1"/>
  <c r="V32" i="2"/>
  <c r="W29" i="1"/>
  <c r="W82" i="2"/>
  <c r="X60" i="1"/>
  <c r="V18" i="2"/>
  <c r="W16" i="1"/>
  <c r="U97" i="2"/>
  <c r="V26" i="2"/>
  <c r="W23" i="1"/>
  <c r="V22" i="1"/>
  <c r="V84" i="2"/>
  <c r="W62" i="1"/>
  <c r="U13" i="2"/>
  <c r="U12" i="2" s="1"/>
  <c r="U38" i="2" s="1"/>
  <c r="V12" i="1"/>
  <c r="U11" i="1"/>
  <c r="U35" i="1" s="1"/>
  <c r="U36" i="1" s="1"/>
  <c r="U37" i="1" s="1"/>
  <c r="U40" i="1" s="1"/>
  <c r="V87" i="2"/>
  <c r="V86" i="2" s="1"/>
  <c r="W65" i="1"/>
  <c r="V64" i="1"/>
  <c r="V36" i="2"/>
  <c r="W33" i="1"/>
  <c r="V35" i="2"/>
  <c r="W32" i="1"/>
  <c r="V93" i="2"/>
  <c r="W71" i="1"/>
  <c r="V95" i="2"/>
  <c r="W73" i="1"/>
  <c r="V83" i="2"/>
  <c r="W61" i="1"/>
  <c r="V21" i="2"/>
  <c r="W18" i="1"/>
  <c r="V88" i="2"/>
  <c r="W66" i="1"/>
  <c r="V27" i="2"/>
  <c r="W24" i="1"/>
  <c r="U76" i="1"/>
  <c r="V28" i="2"/>
  <c r="W25" i="1"/>
  <c r="V33" i="2"/>
  <c r="W30" i="1"/>
  <c r="V31" i="2"/>
  <c r="W28" i="1"/>
  <c r="T77" i="1"/>
  <c r="V94" i="2"/>
  <c r="W72" i="1"/>
  <c r="V30" i="2"/>
  <c r="W27" i="1"/>
  <c r="V26" i="1"/>
  <c r="V80" i="2"/>
  <c r="V75" i="2" s="1"/>
  <c r="W59" i="1"/>
  <c r="V55" i="1"/>
  <c r="V76" i="1" s="1"/>
  <c r="V34" i="2"/>
  <c r="W31" i="1"/>
  <c r="V92" i="2"/>
  <c r="W70" i="1"/>
  <c r="W88" i="2" l="1"/>
  <c r="X66" i="1"/>
  <c r="V29" i="2"/>
  <c r="W28" i="2"/>
  <c r="X25" i="1"/>
  <c r="W91" i="2"/>
  <c r="W68" i="1"/>
  <c r="X69" i="1"/>
  <c r="W22" i="2"/>
  <c r="X19" i="1"/>
  <c r="X82" i="2"/>
  <c r="Y60" i="1"/>
  <c r="W94" i="2"/>
  <c r="X72" i="1"/>
  <c r="W83" i="2"/>
  <c r="X61" i="1"/>
  <c r="W84" i="2"/>
  <c r="X62" i="1"/>
  <c r="W96" i="2"/>
  <c r="X74" i="1"/>
  <c r="W23" i="2"/>
  <c r="X20" i="1"/>
  <c r="U98" i="2"/>
  <c r="U99" i="2" s="1"/>
  <c r="W34" i="2"/>
  <c r="X31" i="1"/>
  <c r="W36" i="2"/>
  <c r="X33" i="1"/>
  <c r="T81" i="1"/>
  <c r="T78" i="1"/>
  <c r="W27" i="2"/>
  <c r="X24" i="1"/>
  <c r="W95" i="2"/>
  <c r="X73" i="1"/>
  <c r="W32" i="2"/>
  <c r="X29" i="1"/>
  <c r="V90" i="2"/>
  <c r="W80" i="2"/>
  <c r="X59" i="1"/>
  <c r="W55" i="1"/>
  <c r="W76" i="1" s="1"/>
  <c r="W31" i="2"/>
  <c r="X28" i="1"/>
  <c r="W87" i="2"/>
  <c r="W64" i="1"/>
  <c r="X65" i="1"/>
  <c r="W26" i="2"/>
  <c r="W25" i="2" s="1"/>
  <c r="X23" i="1"/>
  <c r="W22" i="1"/>
  <c r="V34" i="1"/>
  <c r="U39" i="2"/>
  <c r="U40" i="2" s="1"/>
  <c r="U43" i="2" s="1"/>
  <c r="V98" i="2"/>
  <c r="W93" i="2"/>
  <c r="X71" i="1"/>
  <c r="V25" i="2"/>
  <c r="V37" i="2" s="1"/>
  <c r="V39" i="2" s="1"/>
  <c r="V40" i="2" s="1"/>
  <c r="V43" i="2" s="1"/>
  <c r="U81" i="1"/>
  <c r="U78" i="1"/>
  <c r="W73" i="2"/>
  <c r="W69" i="2" s="1"/>
  <c r="X54" i="1"/>
  <c r="W52" i="1"/>
  <c r="W75" i="1" s="1"/>
  <c r="W77" i="1" s="1"/>
  <c r="W89" i="2"/>
  <c r="X67" i="1"/>
  <c r="V81" i="1"/>
  <c r="V78" i="1"/>
  <c r="W10" i="2"/>
  <c r="W6" i="2" s="1"/>
  <c r="X9" i="1"/>
  <c r="W6" i="1"/>
  <c r="W34" i="1" s="1"/>
  <c r="W33" i="2"/>
  <c r="X30" i="1"/>
  <c r="W92" i="2"/>
  <c r="X70" i="1"/>
  <c r="W30" i="2"/>
  <c r="W29" i="2" s="1"/>
  <c r="X27" i="1"/>
  <c r="W26" i="1"/>
  <c r="W21" i="2"/>
  <c r="X18" i="1"/>
  <c r="W35" i="2"/>
  <c r="X32" i="1"/>
  <c r="V13" i="2"/>
  <c r="V12" i="2" s="1"/>
  <c r="V38" i="2" s="1"/>
  <c r="W12" i="1"/>
  <c r="V11" i="1"/>
  <c r="V35" i="1" s="1"/>
  <c r="W18" i="2"/>
  <c r="X16" i="1"/>
  <c r="V97" i="2"/>
  <c r="V99" i="2" s="1"/>
  <c r="U103" i="2" l="1"/>
  <c r="U100" i="2"/>
  <c r="X18" i="2"/>
  <c r="Y16" i="1"/>
  <c r="W13" i="2"/>
  <c r="W12" i="2" s="1"/>
  <c r="W38" i="2" s="1"/>
  <c r="X12" i="1"/>
  <c r="W11" i="1"/>
  <c r="W35" i="1" s="1"/>
  <c r="W36" i="1" s="1"/>
  <c r="W37" i="1" s="1"/>
  <c r="W40" i="1" s="1"/>
  <c r="V36" i="1"/>
  <c r="V37" i="1" s="1"/>
  <c r="V40" i="1" s="1"/>
  <c r="X83" i="2"/>
  <c r="Y61" i="1"/>
  <c r="X91" i="2"/>
  <c r="X90" i="2" s="1"/>
  <c r="Y69" i="1"/>
  <c r="X68" i="1"/>
  <c r="X92" i="2"/>
  <c r="Y70" i="1"/>
  <c r="X27" i="2"/>
  <c r="Y24" i="1"/>
  <c r="X89" i="2"/>
  <c r="Y67" i="1"/>
  <c r="X26" i="2"/>
  <c r="Y23" i="1"/>
  <c r="X22" i="1"/>
  <c r="X80" i="2"/>
  <c r="Y59" i="1"/>
  <c r="X55" i="1"/>
  <c r="X23" i="2"/>
  <c r="Y20" i="1"/>
  <c r="X94" i="2"/>
  <c r="Y72" i="1"/>
  <c r="W90" i="2"/>
  <c r="X33" i="2"/>
  <c r="Y30" i="1"/>
  <c r="W75" i="2"/>
  <c r="X28" i="2"/>
  <c r="Y25" i="1"/>
  <c r="X35" i="2"/>
  <c r="Y32" i="1"/>
  <c r="V103" i="2"/>
  <c r="V100" i="2"/>
  <c r="Y18" i="1"/>
  <c r="X21" i="2"/>
  <c r="X93" i="2"/>
  <c r="Y71" i="1"/>
  <c r="X87" i="2"/>
  <c r="Y65" i="1"/>
  <c r="X64" i="1"/>
  <c r="X96" i="2"/>
  <c r="Y74" i="1"/>
  <c r="Y82" i="2"/>
  <c r="Z60" i="1"/>
  <c r="X36" i="2"/>
  <c r="Y33" i="1"/>
  <c r="X32" i="2"/>
  <c r="Y29" i="1"/>
  <c r="X10" i="2"/>
  <c r="X6" i="2" s="1"/>
  <c r="Y9" i="1"/>
  <c r="X6" i="1"/>
  <c r="X73" i="2"/>
  <c r="X69" i="2" s="1"/>
  <c r="Y54" i="1"/>
  <c r="X52" i="1"/>
  <c r="X75" i="1" s="1"/>
  <c r="W86" i="2"/>
  <c r="X84" i="2"/>
  <c r="Y62" i="1"/>
  <c r="X22" i="2"/>
  <c r="Y19" i="1"/>
  <c r="X88" i="2"/>
  <c r="Y66" i="1"/>
  <c r="W81" i="1"/>
  <c r="W78" i="1"/>
  <c r="X30" i="2"/>
  <c r="X29" i="2" s="1"/>
  <c r="Y27" i="1"/>
  <c r="X26" i="1"/>
  <c r="W37" i="2"/>
  <c r="W39" i="2" s="1"/>
  <c r="W40" i="2" s="1"/>
  <c r="W43" i="2" s="1"/>
  <c r="W97" i="2"/>
  <c r="X31" i="2"/>
  <c r="Y28" i="1"/>
  <c r="X95" i="2"/>
  <c r="Y73" i="1"/>
  <c r="X34" i="2"/>
  <c r="Y31" i="1"/>
  <c r="Y30" i="2" l="1"/>
  <c r="Y26" i="1"/>
  <c r="Z27" i="1"/>
  <c r="Y84" i="2"/>
  <c r="Z62" i="1"/>
  <c r="X37" i="2"/>
  <c r="Y96" i="2"/>
  <c r="Z74" i="1"/>
  <c r="Y21" i="2"/>
  <c r="Z18" i="1"/>
  <c r="Y33" i="2"/>
  <c r="Z30" i="1"/>
  <c r="Y80" i="2"/>
  <c r="Z59" i="1"/>
  <c r="Y55" i="1"/>
  <c r="Y95" i="2"/>
  <c r="Z73" i="1"/>
  <c r="Y32" i="2"/>
  <c r="Z29" i="1"/>
  <c r="Y92" i="2"/>
  <c r="Z70" i="1"/>
  <c r="X13" i="2"/>
  <c r="X12" i="2" s="1"/>
  <c r="X38" i="2" s="1"/>
  <c r="Y12" i="1"/>
  <c r="X11" i="1"/>
  <c r="X35" i="1" s="1"/>
  <c r="Y87" i="2"/>
  <c r="Y86" i="2" s="1"/>
  <c r="Y64" i="1"/>
  <c r="Z65" i="1"/>
  <c r="Y35" i="2"/>
  <c r="Z32" i="1"/>
  <c r="Y94" i="2"/>
  <c r="Z72" i="1"/>
  <c r="Y26" i="2"/>
  <c r="Y22" i="1"/>
  <c r="Z23" i="1"/>
  <c r="X75" i="2"/>
  <c r="X98" i="2" s="1"/>
  <c r="Y31" i="2"/>
  <c r="Z28" i="1"/>
  <c r="Y88" i="2"/>
  <c r="Z66" i="1"/>
  <c r="Y73" i="2"/>
  <c r="Y69" i="2" s="1"/>
  <c r="Z54" i="1"/>
  <c r="Y52" i="1"/>
  <c r="Y75" i="1" s="1"/>
  <c r="Y36" i="2"/>
  <c r="Z33" i="1"/>
  <c r="X86" i="2"/>
  <c r="X97" i="2" s="1"/>
  <c r="X99" i="2" s="1"/>
  <c r="X25" i="2"/>
  <c r="Y91" i="2"/>
  <c r="Y90" i="2" s="1"/>
  <c r="Y68" i="1"/>
  <c r="Z69" i="1"/>
  <c r="Y18" i="2"/>
  <c r="Z16" i="1"/>
  <c r="Y89" i="2"/>
  <c r="Z67" i="1"/>
  <c r="Y28" i="2"/>
  <c r="Z25" i="1"/>
  <c r="Y22" i="2"/>
  <c r="Z19" i="1"/>
  <c r="X34" i="1"/>
  <c r="X36" i="1" s="1"/>
  <c r="X37" i="1" s="1"/>
  <c r="X40" i="1" s="1"/>
  <c r="Z82" i="2"/>
  <c r="AA60" i="1"/>
  <c r="Y83" i="2"/>
  <c r="Z61" i="1"/>
  <c r="Y93" i="2"/>
  <c r="Z71" i="1"/>
  <c r="Y23" i="2"/>
  <c r="Z20" i="1"/>
  <c r="Y34" i="2"/>
  <c r="Z31" i="1"/>
  <c r="Y10" i="2"/>
  <c r="Y6" i="2" s="1"/>
  <c r="Z9" i="1"/>
  <c r="Y6" i="1"/>
  <c r="W98" i="2"/>
  <c r="W99" i="2" s="1"/>
  <c r="X76" i="1"/>
  <c r="X77" i="1" s="1"/>
  <c r="Y27" i="2"/>
  <c r="Z24" i="1"/>
  <c r="X103" i="2" l="1"/>
  <c r="X100" i="2"/>
  <c r="W103" i="2"/>
  <c r="W100" i="2"/>
  <c r="X81" i="1"/>
  <c r="X78" i="1"/>
  <c r="Y37" i="2"/>
  <c r="Y13" i="2"/>
  <c r="Y12" i="2" s="1"/>
  <c r="Z12" i="1"/>
  <c r="Y11" i="1"/>
  <c r="Y35" i="1" s="1"/>
  <c r="Y76" i="1"/>
  <c r="Y77" i="1" s="1"/>
  <c r="AA82" i="2"/>
  <c r="AB60" i="1"/>
  <c r="X39" i="2"/>
  <c r="X40" i="2" s="1"/>
  <c r="X43" i="2" s="1"/>
  <c r="Z89" i="2"/>
  <c r="AA67" i="1"/>
  <c r="Z31" i="2"/>
  <c r="AA28" i="1"/>
  <c r="Z80" i="2"/>
  <c r="Z75" i="2" s="1"/>
  <c r="Z98" i="2" s="1"/>
  <c r="AA59" i="1"/>
  <c r="Z55" i="1"/>
  <c r="Z27" i="2"/>
  <c r="AA24" i="1"/>
  <c r="Z36" i="2"/>
  <c r="AA33" i="1"/>
  <c r="Z92" i="2"/>
  <c r="AA70" i="1"/>
  <c r="Y75" i="2"/>
  <c r="Y98" i="2" s="1"/>
  <c r="Z84" i="2"/>
  <c r="AA62" i="1"/>
  <c r="Z18" i="2"/>
  <c r="AA16" i="1"/>
  <c r="Z87" i="2"/>
  <c r="AA65" i="1"/>
  <c r="Z64" i="1"/>
  <c r="Z33" i="2"/>
  <c r="AA30" i="1"/>
  <c r="Z34" i="2"/>
  <c r="AA31" i="1"/>
  <c r="Z35" i="2"/>
  <c r="AA32" i="1"/>
  <c r="Z23" i="2"/>
  <c r="AA20" i="1"/>
  <c r="Z22" i="2"/>
  <c r="AA19" i="1"/>
  <c r="Z26" i="2"/>
  <c r="Z25" i="2" s="1"/>
  <c r="Z22" i="1"/>
  <c r="AA23" i="1"/>
  <c r="Z32" i="2"/>
  <c r="AA29" i="1"/>
  <c r="Z30" i="2"/>
  <c r="Z29" i="2" s="1"/>
  <c r="Z26" i="1"/>
  <c r="AA27" i="1"/>
  <c r="Z73" i="2"/>
  <c r="Z69" i="2" s="1"/>
  <c r="AA54" i="1"/>
  <c r="Z52" i="1"/>
  <c r="Z21" i="2"/>
  <c r="AA18" i="1"/>
  <c r="Z93" i="2"/>
  <c r="AA71" i="1"/>
  <c r="Z91" i="2"/>
  <c r="Z90" i="2" s="1"/>
  <c r="AA69" i="1"/>
  <c r="Z68" i="1"/>
  <c r="Z28" i="2"/>
  <c r="AA25" i="1"/>
  <c r="Y97" i="2"/>
  <c r="Y99" i="2" s="1"/>
  <c r="Y25" i="2"/>
  <c r="Z95" i="2"/>
  <c r="AA73" i="1"/>
  <c r="Y29" i="2"/>
  <c r="Y34" i="1"/>
  <c r="Y36" i="1" s="1"/>
  <c r="Y37" i="1" s="1"/>
  <c r="Y40" i="1" s="1"/>
  <c r="Z10" i="2"/>
  <c r="Z6" i="2" s="1"/>
  <c r="AA9" i="1"/>
  <c r="Z6" i="1"/>
  <c r="Z34" i="1" s="1"/>
  <c r="Z83" i="2"/>
  <c r="AA61" i="1"/>
  <c r="Z88" i="2"/>
  <c r="AA66" i="1"/>
  <c r="Z94" i="2"/>
  <c r="AA72" i="1"/>
  <c r="Z96" i="2"/>
  <c r="AA74" i="1"/>
  <c r="Y81" i="1" l="1"/>
  <c r="Y78" i="1"/>
  <c r="AA73" i="2"/>
  <c r="AA69" i="2" s="1"/>
  <c r="AA97" i="2" s="1"/>
  <c r="AB54" i="1"/>
  <c r="AA52" i="1"/>
  <c r="AA18" i="2"/>
  <c r="AB16" i="1"/>
  <c r="AA89" i="2"/>
  <c r="AB67" i="1"/>
  <c r="Y38" i="2"/>
  <c r="Y39" i="2"/>
  <c r="Y40" i="2" s="1"/>
  <c r="Y43" i="2" s="1"/>
  <c r="AA30" i="2"/>
  <c r="AB27" i="1"/>
  <c r="AA26" i="1"/>
  <c r="AA84" i="2"/>
  <c r="AB62" i="1"/>
  <c r="AA88" i="2"/>
  <c r="AB66" i="1"/>
  <c r="AA83" i="2"/>
  <c r="AB61" i="1"/>
  <c r="AA93" i="2"/>
  <c r="AB71" i="1"/>
  <c r="AA22" i="2"/>
  <c r="AB19" i="1"/>
  <c r="AA33" i="2"/>
  <c r="AB30" i="1"/>
  <c r="Z76" i="1"/>
  <c r="AB82" i="2"/>
  <c r="AC60" i="1"/>
  <c r="AA91" i="2"/>
  <c r="AA90" i="2" s="1"/>
  <c r="AB69" i="1"/>
  <c r="AA68" i="1"/>
  <c r="AA34" i="2"/>
  <c r="AB31" i="1"/>
  <c r="AA27" i="2"/>
  <c r="AB24" i="1"/>
  <c r="AA95" i="2"/>
  <c r="AB73" i="1"/>
  <c r="AA80" i="2"/>
  <c r="AA75" i="2" s="1"/>
  <c r="AB59" i="1"/>
  <c r="AA55" i="1"/>
  <c r="AA76" i="1" s="1"/>
  <c r="AA96" i="2"/>
  <c r="AB74" i="1"/>
  <c r="Y103" i="2"/>
  <c r="Y100" i="2"/>
  <c r="AA21" i="2"/>
  <c r="AB18" i="1"/>
  <c r="AA23" i="2"/>
  <c r="AB20" i="1"/>
  <c r="AA92" i="2"/>
  <c r="AB70" i="1"/>
  <c r="AA10" i="2"/>
  <c r="AA6" i="2" s="1"/>
  <c r="AB9" i="1"/>
  <c r="AA6" i="1"/>
  <c r="AA34" i="1" s="1"/>
  <c r="AA28" i="2"/>
  <c r="AB25" i="1"/>
  <c r="AA87" i="2"/>
  <c r="AA86" i="2" s="1"/>
  <c r="AB65" i="1"/>
  <c r="AA64" i="1"/>
  <c r="AA31" i="2"/>
  <c r="AB28" i="1"/>
  <c r="AA32" i="2"/>
  <c r="AB29" i="1"/>
  <c r="AA94" i="2"/>
  <c r="AB72" i="1"/>
  <c r="Z37" i="2"/>
  <c r="Z75" i="1"/>
  <c r="Z77" i="1" s="1"/>
  <c r="AA26" i="2"/>
  <c r="AB23" i="1"/>
  <c r="AA22" i="1"/>
  <c r="AA35" i="2"/>
  <c r="AB32" i="1"/>
  <c r="Z86" i="2"/>
  <c r="Z97" i="2" s="1"/>
  <c r="Z99" i="2" s="1"/>
  <c r="AA36" i="2"/>
  <c r="AB33" i="1"/>
  <c r="Z13" i="2"/>
  <c r="Z12" i="2" s="1"/>
  <c r="Z38" i="2" s="1"/>
  <c r="Z11" i="1"/>
  <c r="Z35" i="1" s="1"/>
  <c r="Z36" i="1" s="1"/>
  <c r="Z37" i="1" s="1"/>
  <c r="Z40" i="1" s="1"/>
  <c r="AA12" i="1"/>
  <c r="Z103" i="2" l="1"/>
  <c r="Z100" i="2"/>
  <c r="AA36" i="1"/>
  <c r="AA37" i="1" s="1"/>
  <c r="AA40" i="1" s="1"/>
  <c r="AA13" i="2"/>
  <c r="AA12" i="2" s="1"/>
  <c r="AA11" i="1"/>
  <c r="AA35" i="1" s="1"/>
  <c r="AB12" i="1"/>
  <c r="AB21" i="2"/>
  <c r="AC18" i="1"/>
  <c r="AA98" i="2"/>
  <c r="AB91" i="2"/>
  <c r="AC69" i="1"/>
  <c r="AB68" i="1"/>
  <c r="AB93" i="2"/>
  <c r="AC71" i="1"/>
  <c r="AB18" i="2"/>
  <c r="AC16" i="1"/>
  <c r="AB26" i="2"/>
  <c r="AC23" i="1"/>
  <c r="AB22" i="1"/>
  <c r="AA25" i="2"/>
  <c r="AB31" i="2"/>
  <c r="AC28" i="1"/>
  <c r="AB10" i="2"/>
  <c r="AB6" i="2" s="1"/>
  <c r="AC9" i="1"/>
  <c r="AB6" i="1"/>
  <c r="AC82" i="2"/>
  <c r="AD60" i="1"/>
  <c r="AB30" i="2"/>
  <c r="AC27" i="1"/>
  <c r="AB26" i="1"/>
  <c r="AB95" i="2"/>
  <c r="AC73" i="1"/>
  <c r="Z81" i="1"/>
  <c r="Z78" i="1"/>
  <c r="AA37" i="2"/>
  <c r="AB27" i="2"/>
  <c r="AC24" i="1"/>
  <c r="AB83" i="2"/>
  <c r="AC61" i="1"/>
  <c r="AA29" i="2"/>
  <c r="AA75" i="1"/>
  <c r="AA77" i="1" s="1"/>
  <c r="AB36" i="2"/>
  <c r="AC33" i="1"/>
  <c r="Z39" i="2"/>
  <c r="Z40" i="2" s="1"/>
  <c r="Z43" i="2" s="1"/>
  <c r="AB92" i="2"/>
  <c r="AC70" i="1"/>
  <c r="AB96" i="2"/>
  <c r="AC74" i="1"/>
  <c r="AB73" i="2"/>
  <c r="AB69" i="2" s="1"/>
  <c r="AC54" i="1"/>
  <c r="AB52" i="1"/>
  <c r="AB75" i="1" s="1"/>
  <c r="AB77" i="1" s="1"/>
  <c r="AA99" i="2"/>
  <c r="AB87" i="2"/>
  <c r="AC65" i="1"/>
  <c r="AB64" i="1"/>
  <c r="AB34" i="2"/>
  <c r="AC31" i="1"/>
  <c r="AB33" i="2"/>
  <c r="AC30" i="1"/>
  <c r="AB88" i="2"/>
  <c r="AC66" i="1"/>
  <c r="AB94" i="2"/>
  <c r="AC72" i="1"/>
  <c r="AB35" i="2"/>
  <c r="AC32" i="1"/>
  <c r="AB23" i="2"/>
  <c r="AC20" i="1"/>
  <c r="AB32" i="2"/>
  <c r="AC29" i="1"/>
  <c r="AB28" i="2"/>
  <c r="AC25" i="1"/>
  <c r="AB80" i="2"/>
  <c r="AB75" i="2" s="1"/>
  <c r="AC59" i="1"/>
  <c r="AB55" i="1"/>
  <c r="AB76" i="1" s="1"/>
  <c r="AB22" i="2"/>
  <c r="AC19" i="1"/>
  <c r="AB84" i="2"/>
  <c r="AC62" i="1"/>
  <c r="AB89" i="2"/>
  <c r="AC67" i="1"/>
  <c r="AB81" i="1" l="1"/>
  <c r="AB78" i="1"/>
  <c r="AC89" i="2"/>
  <c r="AD67" i="1"/>
  <c r="AC96" i="2"/>
  <c r="AD74" i="1"/>
  <c r="AC95" i="2"/>
  <c r="AD73" i="1"/>
  <c r="AC10" i="2"/>
  <c r="AC6" i="2" s="1"/>
  <c r="AD9" i="1"/>
  <c r="AC6" i="1"/>
  <c r="AC18" i="2"/>
  <c r="AD16" i="1"/>
  <c r="AC21" i="2"/>
  <c r="AD18" i="1"/>
  <c r="AC84" i="2"/>
  <c r="AD62" i="1"/>
  <c r="AC87" i="2"/>
  <c r="AD65" i="1"/>
  <c r="AC64" i="1"/>
  <c r="AC92" i="2"/>
  <c r="AD70" i="1"/>
  <c r="AC31" i="2"/>
  <c r="AD28" i="1"/>
  <c r="AC93" i="2"/>
  <c r="AD71" i="1"/>
  <c r="AB13" i="2"/>
  <c r="AB12" i="2" s="1"/>
  <c r="AC12" i="1"/>
  <c r="AB11" i="1"/>
  <c r="AB35" i="1" s="1"/>
  <c r="AC28" i="2"/>
  <c r="AD25" i="1"/>
  <c r="AC32" i="2"/>
  <c r="AD29" i="1"/>
  <c r="AC88" i="2"/>
  <c r="AD66" i="1"/>
  <c r="AB86" i="2"/>
  <c r="AC27" i="2"/>
  <c r="AD24" i="1"/>
  <c r="AC30" i="2"/>
  <c r="AD27" i="1"/>
  <c r="AC26" i="1"/>
  <c r="AC94" i="2"/>
  <c r="AD72" i="1"/>
  <c r="AC83" i="2"/>
  <c r="AD61" i="1"/>
  <c r="AC22" i="2"/>
  <c r="AD19" i="1"/>
  <c r="AA103" i="2"/>
  <c r="AA100" i="2"/>
  <c r="AB29" i="2"/>
  <c r="AA38" i="2"/>
  <c r="AC33" i="2"/>
  <c r="AD30" i="1"/>
  <c r="AC36" i="2"/>
  <c r="AD33" i="1"/>
  <c r="AC73" i="2"/>
  <c r="AC69" i="2" s="1"/>
  <c r="AC52" i="1"/>
  <c r="AC75" i="1" s="1"/>
  <c r="AD54" i="1"/>
  <c r="AC26" i="2"/>
  <c r="AD23" i="1"/>
  <c r="AC22" i="1"/>
  <c r="AB90" i="2"/>
  <c r="AB98" i="2" s="1"/>
  <c r="AC23" i="2"/>
  <c r="AD20" i="1"/>
  <c r="AA39" i="2"/>
  <c r="AA40" i="2" s="1"/>
  <c r="AA43" i="2" s="1"/>
  <c r="AD82" i="2"/>
  <c r="AE60" i="1"/>
  <c r="AC91" i="2"/>
  <c r="AD69" i="1"/>
  <c r="AC68" i="1"/>
  <c r="AC80" i="2"/>
  <c r="AC75" i="2" s="1"/>
  <c r="AD59" i="1"/>
  <c r="AC55" i="1"/>
  <c r="AC76" i="1" s="1"/>
  <c r="AC35" i="2"/>
  <c r="AD32" i="1"/>
  <c r="AC34" i="2"/>
  <c r="AD31" i="1"/>
  <c r="AB97" i="2"/>
  <c r="AA81" i="1"/>
  <c r="AA78" i="1"/>
  <c r="AB34" i="1"/>
  <c r="AB36" i="1" s="1"/>
  <c r="AB37" i="1" s="1"/>
  <c r="AB40" i="1" s="1"/>
  <c r="AB25" i="2"/>
  <c r="AB37" i="2" s="1"/>
  <c r="AB99" i="2" l="1"/>
  <c r="AD27" i="2"/>
  <c r="AE24" i="1"/>
  <c r="AD92" i="2"/>
  <c r="AE70" i="1"/>
  <c r="AD21" i="2"/>
  <c r="AE18" i="1"/>
  <c r="AD34" i="2"/>
  <c r="AE31" i="1"/>
  <c r="AD83" i="2"/>
  <c r="AE61" i="1"/>
  <c r="AD96" i="2"/>
  <c r="AE74" i="1"/>
  <c r="AD91" i="2"/>
  <c r="AD90" i="2" s="1"/>
  <c r="AE69" i="1"/>
  <c r="AD68" i="1"/>
  <c r="AC90" i="2"/>
  <c r="AD26" i="2"/>
  <c r="AD25" i="2" s="1"/>
  <c r="AE23" i="1"/>
  <c r="AD22" i="1"/>
  <c r="AC13" i="2"/>
  <c r="AC12" i="2" s="1"/>
  <c r="AD12" i="1"/>
  <c r="AC11" i="1"/>
  <c r="AC35" i="1" s="1"/>
  <c r="AD18" i="2"/>
  <c r="AE16" i="1"/>
  <c r="AD33" i="2"/>
  <c r="AE30" i="1"/>
  <c r="AD35" i="2"/>
  <c r="AE32" i="1"/>
  <c r="AE82" i="2"/>
  <c r="AF60" i="1"/>
  <c r="AC25" i="2"/>
  <c r="AD94" i="2"/>
  <c r="AE72" i="1"/>
  <c r="AD88" i="2"/>
  <c r="AE66" i="1"/>
  <c r="AB38" i="2"/>
  <c r="AB39" i="2" s="1"/>
  <c r="AB40" i="2" s="1"/>
  <c r="AB43" i="2" s="1"/>
  <c r="AD87" i="2"/>
  <c r="AD86" i="2" s="1"/>
  <c r="AE65" i="1"/>
  <c r="AD64" i="1"/>
  <c r="AD73" i="2"/>
  <c r="AD69" i="2" s="1"/>
  <c r="AE54" i="1"/>
  <c r="AD52" i="1"/>
  <c r="AD75" i="1" s="1"/>
  <c r="AD93" i="2"/>
  <c r="AE71" i="1"/>
  <c r="AC86" i="2"/>
  <c r="AC97" i="2" s="1"/>
  <c r="AC99" i="2" s="1"/>
  <c r="AC34" i="1"/>
  <c r="AC36" i="1" s="1"/>
  <c r="AC37" i="1" s="1"/>
  <c r="AC40" i="1" s="1"/>
  <c r="AD89" i="2"/>
  <c r="AE67" i="1"/>
  <c r="AD32" i="2"/>
  <c r="AE29" i="1"/>
  <c r="AD84" i="2"/>
  <c r="AE62" i="1"/>
  <c r="AD10" i="2"/>
  <c r="AD6" i="2" s="1"/>
  <c r="AE9" i="1"/>
  <c r="AD6" i="1"/>
  <c r="AD34" i="1" s="1"/>
  <c r="AC77" i="1"/>
  <c r="AD80" i="2"/>
  <c r="AD75" i="2" s="1"/>
  <c r="AD98" i="2" s="1"/>
  <c r="AE59" i="1"/>
  <c r="AD55" i="1"/>
  <c r="AD76" i="1" s="1"/>
  <c r="AD23" i="2"/>
  <c r="AE20" i="1"/>
  <c r="AD30" i="2"/>
  <c r="AE27" i="1"/>
  <c r="AD26" i="1"/>
  <c r="AD31" i="2"/>
  <c r="AE28" i="1"/>
  <c r="AC37" i="2"/>
  <c r="AC98" i="2"/>
  <c r="AD36" i="2"/>
  <c r="AE33" i="1"/>
  <c r="AD22" i="2"/>
  <c r="AE19" i="1"/>
  <c r="AC29" i="2"/>
  <c r="AD28" i="2"/>
  <c r="AE25" i="1"/>
  <c r="AD95" i="2"/>
  <c r="AE73" i="1"/>
  <c r="AC103" i="2" l="1"/>
  <c r="AC100" i="2"/>
  <c r="AE95" i="2"/>
  <c r="AF73" i="1"/>
  <c r="AE10" i="2"/>
  <c r="AE6" i="2" s="1"/>
  <c r="AF9" i="1"/>
  <c r="AE6" i="1"/>
  <c r="AE34" i="1" s="1"/>
  <c r="AE87" i="2"/>
  <c r="AE64" i="1"/>
  <c r="AF65" i="1"/>
  <c r="AF82" i="2"/>
  <c r="AG60" i="1"/>
  <c r="AE91" i="2"/>
  <c r="AE90" i="2" s="1"/>
  <c r="AE68" i="1"/>
  <c r="AF69" i="1"/>
  <c r="AE21" i="2"/>
  <c r="AF18" i="1"/>
  <c r="AE93" i="2"/>
  <c r="AF71" i="1"/>
  <c r="AE35" i="2"/>
  <c r="AF32" i="1"/>
  <c r="AC38" i="2"/>
  <c r="AC39" i="2" s="1"/>
  <c r="AC40" i="2" s="1"/>
  <c r="AC43" i="2" s="1"/>
  <c r="AE96" i="2"/>
  <c r="AF74" i="1"/>
  <c r="AE92" i="2"/>
  <c r="AF70" i="1"/>
  <c r="AD37" i="2"/>
  <c r="AE31" i="2"/>
  <c r="AF28" i="1"/>
  <c r="AE88" i="2"/>
  <c r="AF66" i="1"/>
  <c r="AE23" i="2"/>
  <c r="AF20" i="1"/>
  <c r="AD13" i="2"/>
  <c r="AD12" i="2" s="1"/>
  <c r="AE12" i="1"/>
  <c r="AD11" i="1"/>
  <c r="AD35" i="1" s="1"/>
  <c r="AD36" i="1" s="1"/>
  <c r="AD37" i="1" s="1"/>
  <c r="AD40" i="1" s="1"/>
  <c r="AE28" i="2"/>
  <c r="AF25" i="1"/>
  <c r="AE84" i="2"/>
  <c r="AF62" i="1"/>
  <c r="AE80" i="2"/>
  <c r="AF59" i="1"/>
  <c r="AE55" i="1"/>
  <c r="AE76" i="1" s="1"/>
  <c r="AE32" i="2"/>
  <c r="AF29" i="1"/>
  <c r="AD77" i="1"/>
  <c r="AE33" i="2"/>
  <c r="AF30" i="1"/>
  <c r="AE26" i="2"/>
  <c r="AF23" i="1"/>
  <c r="AE22" i="1"/>
  <c r="AE83" i="2"/>
  <c r="AF61" i="1"/>
  <c r="AE27" i="2"/>
  <c r="AF24" i="1"/>
  <c r="AE73" i="2"/>
  <c r="AE69" i="2" s="1"/>
  <c r="AF54" i="1"/>
  <c r="AE52" i="1"/>
  <c r="AE75" i="1" s="1"/>
  <c r="AE77" i="1" s="1"/>
  <c r="AE30" i="2"/>
  <c r="AF27" i="1"/>
  <c r="AE26" i="1"/>
  <c r="AC81" i="1"/>
  <c r="AC78" i="1"/>
  <c r="AE89" i="2"/>
  <c r="AF67" i="1"/>
  <c r="AD97" i="2"/>
  <c r="AD99" i="2" s="1"/>
  <c r="AE18" i="2"/>
  <c r="AF16" i="1"/>
  <c r="AE34" i="2"/>
  <c r="AF31" i="1"/>
  <c r="AB103" i="2"/>
  <c r="AB100" i="2"/>
  <c r="AE22" i="2"/>
  <c r="AF19" i="1"/>
  <c r="AE94" i="2"/>
  <c r="AF72" i="1"/>
  <c r="AE36" i="2"/>
  <c r="AF33" i="1"/>
  <c r="AD29" i="2"/>
  <c r="AF27" i="2" l="1"/>
  <c r="AG24" i="1"/>
  <c r="AF88" i="2"/>
  <c r="AG66" i="1"/>
  <c r="AF96" i="2"/>
  <c r="AG74" i="1"/>
  <c r="AE86" i="2"/>
  <c r="AF91" i="2"/>
  <c r="AG69" i="1"/>
  <c r="AF68" i="1"/>
  <c r="AF83" i="2"/>
  <c r="AG61" i="1"/>
  <c r="AF32" i="2"/>
  <c r="AG29" i="1"/>
  <c r="AF31" i="2"/>
  <c r="AG28" i="1"/>
  <c r="AF10" i="2"/>
  <c r="AF6" i="2" s="1"/>
  <c r="AG9" i="1"/>
  <c r="AF6" i="1"/>
  <c r="AF18" i="2"/>
  <c r="AG16" i="1"/>
  <c r="AF30" i="2"/>
  <c r="AF29" i="2" s="1"/>
  <c r="AG27" i="1"/>
  <c r="AF26" i="1"/>
  <c r="AF35" i="2"/>
  <c r="AG32" i="1"/>
  <c r="AF34" i="2"/>
  <c r="AG31" i="1"/>
  <c r="AF28" i="2"/>
  <c r="AG25" i="1"/>
  <c r="AF94" i="2"/>
  <c r="AG72" i="1"/>
  <c r="AE29" i="2"/>
  <c r="AE13" i="2"/>
  <c r="AE12" i="2" s="1"/>
  <c r="AE38" i="2" s="1"/>
  <c r="AF12" i="1"/>
  <c r="AE11" i="1"/>
  <c r="AE35" i="1" s="1"/>
  <c r="AE36" i="1" s="1"/>
  <c r="AE37" i="1" s="1"/>
  <c r="AE40" i="1" s="1"/>
  <c r="AG82" i="2"/>
  <c r="AH60" i="1"/>
  <c r="AH82" i="2" s="1"/>
  <c r="AF95" i="2"/>
  <c r="AG73" i="1"/>
  <c r="AE81" i="1"/>
  <c r="AE78" i="1"/>
  <c r="AD38" i="2"/>
  <c r="AD39" i="2"/>
  <c r="AD40" i="2" s="1"/>
  <c r="AD43" i="2" s="1"/>
  <c r="AF93" i="2"/>
  <c r="AG71" i="1"/>
  <c r="AD103" i="2"/>
  <c r="AD100" i="2"/>
  <c r="AF80" i="2"/>
  <c r="AG59" i="1"/>
  <c r="AF55" i="1"/>
  <c r="AF76" i="1" s="1"/>
  <c r="AF89" i="2"/>
  <c r="AG67" i="1"/>
  <c r="AF73" i="2"/>
  <c r="AF69" i="2" s="1"/>
  <c r="AG54" i="1"/>
  <c r="AF52" i="1"/>
  <c r="AE25" i="2"/>
  <c r="AE37" i="2" s="1"/>
  <c r="AE39" i="2" s="1"/>
  <c r="AE40" i="2" s="1"/>
  <c r="AE43" i="2" s="1"/>
  <c r="AE75" i="2"/>
  <c r="AE98" i="2" s="1"/>
  <c r="AF23" i="2"/>
  <c r="AG20" i="1"/>
  <c r="AF92" i="2"/>
  <c r="AG70" i="1"/>
  <c r="AF87" i="2"/>
  <c r="AG65" i="1"/>
  <c r="AF64" i="1"/>
  <c r="AF36" i="2"/>
  <c r="AG33" i="1"/>
  <c r="AD81" i="1"/>
  <c r="AD78" i="1"/>
  <c r="AF22" i="2"/>
  <c r="AG19" i="1"/>
  <c r="AF26" i="2"/>
  <c r="AG23" i="1"/>
  <c r="AF22" i="1"/>
  <c r="AE97" i="2"/>
  <c r="AE99" i="2" s="1"/>
  <c r="AF33" i="2"/>
  <c r="AG30" i="1"/>
  <c r="AF84" i="2"/>
  <c r="AG62" i="1"/>
  <c r="AF21" i="2"/>
  <c r="AG18" i="1"/>
  <c r="AG93" i="2" l="1"/>
  <c r="AH71" i="1"/>
  <c r="AH93" i="2" s="1"/>
  <c r="AG28" i="2"/>
  <c r="AH25" i="1"/>
  <c r="AH28" i="2" s="1"/>
  <c r="AG30" i="2"/>
  <c r="AG26" i="1"/>
  <c r="AH27" i="1"/>
  <c r="AF90" i="2"/>
  <c r="AG33" i="2"/>
  <c r="AH30" i="1"/>
  <c r="AH33" i="2" s="1"/>
  <c r="AG32" i="2"/>
  <c r="AH29" i="1"/>
  <c r="AH32" i="2" s="1"/>
  <c r="AG23" i="2"/>
  <c r="AH20" i="1"/>
  <c r="AH23" i="2" s="1"/>
  <c r="AG34" i="2"/>
  <c r="AH31" i="1"/>
  <c r="AH34" i="2" s="1"/>
  <c r="AG18" i="2"/>
  <c r="AH16" i="1"/>
  <c r="AH18" i="2" s="1"/>
  <c r="AG96" i="2"/>
  <c r="AH74" i="1"/>
  <c r="AH96" i="2" s="1"/>
  <c r="AE103" i="2"/>
  <c r="AE100" i="2"/>
  <c r="AG36" i="2"/>
  <c r="AH33" i="1"/>
  <c r="AH36" i="2" s="1"/>
  <c r="AF13" i="2"/>
  <c r="AF12" i="2" s="1"/>
  <c r="AF38" i="2" s="1"/>
  <c r="AG12" i="1"/>
  <c r="AF11" i="1"/>
  <c r="AF35" i="1" s="1"/>
  <c r="AG83" i="2"/>
  <c r="AH61" i="1"/>
  <c r="AH83" i="2" s="1"/>
  <c r="AG80" i="2"/>
  <c r="AG75" i="2" s="1"/>
  <c r="AH59" i="1"/>
  <c r="AG55" i="1"/>
  <c r="AF34" i="1"/>
  <c r="AF36" i="1" s="1"/>
  <c r="AF37" i="1" s="1"/>
  <c r="AF40" i="1" s="1"/>
  <c r="AG88" i="2"/>
  <c r="AH66" i="1"/>
  <c r="AH88" i="2" s="1"/>
  <c r="AG89" i="2"/>
  <c r="AH67" i="1"/>
  <c r="AH89" i="2" s="1"/>
  <c r="AG26" i="2"/>
  <c r="AG25" i="2" s="1"/>
  <c r="AG22" i="1"/>
  <c r="AH23" i="1"/>
  <c r="AF75" i="2"/>
  <c r="AF98" i="2" s="1"/>
  <c r="AG35" i="2"/>
  <c r="AH32" i="1"/>
  <c r="AH35" i="2" s="1"/>
  <c r="AG10" i="2"/>
  <c r="AG6" i="2" s="1"/>
  <c r="AH9" i="1"/>
  <c r="AG6" i="1"/>
  <c r="AG34" i="1" s="1"/>
  <c r="AG21" i="2"/>
  <c r="AH18" i="1"/>
  <c r="AH21" i="2" s="1"/>
  <c r="AF25" i="2"/>
  <c r="AF37" i="2" s="1"/>
  <c r="AF39" i="2" s="1"/>
  <c r="AF40" i="2" s="1"/>
  <c r="AF43" i="2" s="1"/>
  <c r="AG87" i="2"/>
  <c r="AG86" i="2" s="1"/>
  <c r="AG64" i="1"/>
  <c r="AH65" i="1"/>
  <c r="AF75" i="1"/>
  <c r="AF77" i="1" s="1"/>
  <c r="AG95" i="2"/>
  <c r="AH73" i="1"/>
  <c r="AH95" i="2" s="1"/>
  <c r="AG94" i="2"/>
  <c r="AH72" i="1"/>
  <c r="AH94" i="2" s="1"/>
  <c r="AG27" i="2"/>
  <c r="AH24" i="1"/>
  <c r="AH27" i="2" s="1"/>
  <c r="AG92" i="2"/>
  <c r="AH70" i="1"/>
  <c r="AH92" i="2" s="1"/>
  <c r="AG84" i="2"/>
  <c r="AH62" i="1"/>
  <c r="AH84" i="2" s="1"/>
  <c r="AG22" i="2"/>
  <c r="AH19" i="1"/>
  <c r="AH22" i="2" s="1"/>
  <c r="AF86" i="2"/>
  <c r="AF97" i="2" s="1"/>
  <c r="AF99" i="2" s="1"/>
  <c r="AG73" i="2"/>
  <c r="AG69" i="2" s="1"/>
  <c r="AH54" i="1"/>
  <c r="AG52" i="1"/>
  <c r="AG75" i="1" s="1"/>
  <c r="AG31" i="2"/>
  <c r="AH28" i="1"/>
  <c r="AH31" i="2" s="1"/>
  <c r="AG91" i="2"/>
  <c r="AG68" i="1"/>
  <c r="AH69" i="1"/>
  <c r="AF103" i="2" l="1"/>
  <c r="AF100" i="2"/>
  <c r="AH80" i="2"/>
  <c r="AH75" i="2" s="1"/>
  <c r="AH55" i="1"/>
  <c r="AH30" i="2"/>
  <c r="AH29" i="2" s="1"/>
  <c r="AH26" i="1"/>
  <c r="AG98" i="2"/>
  <c r="AF81" i="1"/>
  <c r="AF78" i="1"/>
  <c r="AH10" i="2"/>
  <c r="AH6" i="2" s="1"/>
  <c r="AH6" i="1"/>
  <c r="AG29" i="2"/>
  <c r="AG97" i="2"/>
  <c r="AH87" i="2"/>
  <c r="AH86" i="2" s="1"/>
  <c r="AH64" i="1"/>
  <c r="AG37" i="2"/>
  <c r="AG39" i="2" s="1"/>
  <c r="AG40" i="2" s="1"/>
  <c r="AG43" i="2" s="1"/>
  <c r="AH91" i="2"/>
  <c r="AH90" i="2" s="1"/>
  <c r="AH68" i="1"/>
  <c r="AH73" i="2"/>
  <c r="AH69" i="2" s="1"/>
  <c r="AH97" i="2" s="1"/>
  <c r="AH52" i="1"/>
  <c r="AG13" i="2"/>
  <c r="AG12" i="2" s="1"/>
  <c r="AG38" i="2" s="1"/>
  <c r="AH12" i="1"/>
  <c r="AG11" i="1"/>
  <c r="AG35" i="1" s="1"/>
  <c r="AG36" i="1" s="1"/>
  <c r="AG37" i="1" s="1"/>
  <c r="AG40" i="1" s="1"/>
  <c r="AG90" i="2"/>
  <c r="AH26" i="2"/>
  <c r="AH25" i="2" s="1"/>
  <c r="AH22" i="1"/>
  <c r="AG76" i="1"/>
  <c r="AG77" i="1" s="1"/>
  <c r="AG78" i="1" l="1"/>
  <c r="AG81" i="1"/>
  <c r="AH13" i="2"/>
  <c r="AH12" i="2" s="1"/>
  <c r="AH38" i="2" s="1"/>
  <c r="AH11" i="1"/>
  <c r="AH35" i="1" s="1"/>
  <c r="AG99" i="2"/>
  <c r="AH75" i="1"/>
  <c r="AH76" i="1"/>
  <c r="AH99" i="2"/>
  <c r="AH34" i="1"/>
  <c r="AH98" i="2"/>
  <c r="AH37" i="2"/>
  <c r="AH39" i="2" s="1"/>
  <c r="AH40" i="2" s="1"/>
  <c r="AH43" i="2" s="1"/>
  <c r="AH103" i="2" l="1"/>
  <c r="AH100" i="2"/>
  <c r="AH77" i="1"/>
  <c r="AG100" i="2"/>
  <c r="AG103" i="2"/>
  <c r="AH36" i="1"/>
  <c r="AH37" i="1" s="1"/>
  <c r="AH40" i="1" s="1"/>
  <c r="AH81" i="1" l="1"/>
  <c r="AH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Avtor</author>
  </authors>
  <commentList>
    <comment ref="B21" authorId="0" shapeId="0" xr:uid="{6114C0ED-4DA4-4DCE-89BB-9E4738C25514}">
      <text>
        <r>
          <rPr>
            <b/>
            <sz val="9"/>
            <color indexed="81"/>
            <rFont val="Segoe UI"/>
            <family val="2"/>
            <charset val="238"/>
          </rPr>
          <t>Avtor:</t>
        </r>
        <r>
          <rPr>
            <sz val="9"/>
            <color indexed="81"/>
            <rFont val="Segoe UI"/>
            <family val="2"/>
            <charset val="238"/>
          </rPr>
          <t xml:space="preserve">
te stroške sem spreminjala z analizo iskanja cilja, da je vsako leto nespremenjen dobiček, ostali stroški so prilagojeni na količine isporučene vode kjer je to smiselno</t>
        </r>
      </text>
    </comment>
  </commentList>
</comments>
</file>

<file path=xl/sharedStrings.xml><?xml version="1.0" encoding="utf-8"?>
<sst xmlns="http://schemas.openxmlformats.org/spreadsheetml/2006/main" count="306" uniqueCount="117">
  <si>
    <t>RDG - VODOVOD PULA d.o.o. - scenarij "BEZ PROJEKTA"</t>
  </si>
  <si>
    <t>Vodovod Pula d.o.o.</t>
  </si>
  <si>
    <t>2018.</t>
  </si>
  <si>
    <t>2019.</t>
  </si>
  <si>
    <t>2020.</t>
  </si>
  <si>
    <t>2021.</t>
  </si>
  <si>
    <t>2022.</t>
  </si>
  <si>
    <t>2023.</t>
  </si>
  <si>
    <t>2024.</t>
  </si>
  <si>
    <t>2025.</t>
  </si>
  <si>
    <t>2026.</t>
  </si>
  <si>
    <t>2027.</t>
  </si>
  <si>
    <t>2028.</t>
  </si>
  <si>
    <t>2029.</t>
  </si>
  <si>
    <t>2030.</t>
  </si>
  <si>
    <t>2031.</t>
  </si>
  <si>
    <t>2032.</t>
  </si>
  <si>
    <t>2033.</t>
  </si>
  <si>
    <t>2034.</t>
  </si>
  <si>
    <t>2035.</t>
  </si>
  <si>
    <t>2036.</t>
  </si>
  <si>
    <t>2037.</t>
  </si>
  <si>
    <t>2038.</t>
  </si>
  <si>
    <t>2039.</t>
  </si>
  <si>
    <t>2040.</t>
  </si>
  <si>
    <t>2041.</t>
  </si>
  <si>
    <t>2042.</t>
  </si>
  <si>
    <t>2043.</t>
  </si>
  <si>
    <t>2044.</t>
  </si>
  <si>
    <t>2045.</t>
  </si>
  <si>
    <t>2046.</t>
  </si>
  <si>
    <t>2047.</t>
  </si>
  <si>
    <t>2048.</t>
  </si>
  <si>
    <t>2049.</t>
  </si>
  <si>
    <t>I. POSLOVNI PRIHODI</t>
  </si>
  <si>
    <t>1. Prihodi od prodaje</t>
  </si>
  <si>
    <t>2. Prihodi od drugih projekata na uslužnem području (Pula centar + Pula sjever)</t>
  </si>
  <si>
    <t xml:space="preserve">3. Ostali prihodi  </t>
  </si>
  <si>
    <t>4. Odgođeni prihodi</t>
  </si>
  <si>
    <t>II. POSLOVNI RASHODI</t>
  </si>
  <si>
    <t>1. Promjene vrijednosti zaliha proizvodnje u tijeku i gotovih proizvoda</t>
  </si>
  <si>
    <t>2. Materialni troškovi</t>
  </si>
  <si>
    <t>3. Poslovni rashodi iz drugih projekata u tijeku (Pula centar + Pula sjever)</t>
  </si>
  <si>
    <t>4. Troškovi osoblja</t>
  </si>
  <si>
    <t>5. Amortizacija</t>
  </si>
  <si>
    <t>6. Amortizacija drugih projekata u tijeku (Pula centar + Pula sjever)</t>
  </si>
  <si>
    <t>7. Ostali troškovi</t>
  </si>
  <si>
    <t>8. Vrijednosno usklađivanje</t>
  </si>
  <si>
    <t>9. Rezerviranja</t>
  </si>
  <si>
    <t>10. Ostali poslovni rashodi</t>
  </si>
  <si>
    <t>III. FINANCIJSKI PRIHODI</t>
  </si>
  <si>
    <t>1. Kamate, tečajne razlike, dividende, slični prihodi iz odnosa s povezanim poduzetnicima i drugim osobama</t>
  </si>
  <si>
    <t>2. Kamate, tečajne razlike, dividende, slični prihodi iz odnosa s nepovezanim poduzetnicima i drugim osobama</t>
  </si>
  <si>
    <t>3. Ostali financijski prihodi</t>
  </si>
  <si>
    <t>IV. FINANCIJSKI RASHODI</t>
  </si>
  <si>
    <t>1. Kamate, tečajne razlike i drugi rashodi iz odnosa s povezanim poduzetnicima i drugim osobama</t>
  </si>
  <si>
    <t>2. Kamate, tečajne razlike i drugi rashodi iz odnosa s nepovezanim poduzetnicima i drugim osobama</t>
  </si>
  <si>
    <t>3. Nerealizirani gubitci od financijske imovine</t>
  </si>
  <si>
    <t>V. UDIO U DOBITI OD PRIDRUŽENIH PODUZETNIKA</t>
  </si>
  <si>
    <t>VI. UDIO U GUBITKU OD PRIDRUŽENIH PODUZETNIKA</t>
  </si>
  <si>
    <t>VII. IZVANREDNI - OSTALI PRIHODI</t>
  </si>
  <si>
    <t>VIII. IZVANREDNI - OSTALI RASHODI</t>
  </si>
  <si>
    <t>IX. UKUPNI PRIHODI</t>
  </si>
  <si>
    <t>X. UKUPNI RASHODI</t>
  </si>
  <si>
    <t>XI. DOBIT ILI GUBITAK PRIJE OPOREZIVANJA</t>
  </si>
  <si>
    <t>1. Dobit prije oporezivanja</t>
  </si>
  <si>
    <t>2. Gubitak prije oporezivanja</t>
  </si>
  <si>
    <t>XII. POREZ NA DOBIT</t>
  </si>
  <si>
    <t>XIII. DOBIT ILI GUBITAK RAZDOBLJA</t>
  </si>
  <si>
    <t>Količina isporučene vode na uslužnom području JIVU</t>
  </si>
  <si>
    <t>Stanovništvo (stalno i privremeno)</t>
  </si>
  <si>
    <t>Gospodarstvo i turizam</t>
  </si>
  <si>
    <t>Ukupno isporučena voda</t>
  </si>
  <si>
    <t>RDG - ALBANEŽ d.o.o. - scenarij "BEZ PROJEKTA"</t>
  </si>
  <si>
    <t>Albanež d.o.o.</t>
  </si>
  <si>
    <t xml:space="preserve">2. Ostali prihodi  </t>
  </si>
  <si>
    <t>1. Materijalni troškovi</t>
  </si>
  <si>
    <t>2. Ostali vanjski troškovi</t>
  </si>
  <si>
    <t>3. Troškovi osoblja</t>
  </si>
  <si>
    <t>4. Amortizacija</t>
  </si>
  <si>
    <t>5. Ostali troškovi</t>
  </si>
  <si>
    <t>6. Vrijednosno usklađivanje</t>
  </si>
  <si>
    <t>7. Rezerviranja</t>
  </si>
  <si>
    <t>8. Ostali poslovni rashodi</t>
  </si>
  <si>
    <t>Količina otpadne vode na uslužnom području JIVU</t>
  </si>
  <si>
    <t>Ukupno otpadna voda</t>
  </si>
  <si>
    <t>tarife</t>
  </si>
  <si>
    <t>RDG - VODOVOD PULA d.o.o. - scenarij "S PROJEKTOM"</t>
  </si>
  <si>
    <t>3. Dodatni prihodi iz projekta Medulin-Premantura-Banjole</t>
  </si>
  <si>
    <t xml:space="preserve">4. Ostali prihodi  </t>
  </si>
  <si>
    <t>5. Odgođeni prihodi</t>
  </si>
  <si>
    <t>4. Poslovni rashodi iz projekta Medulin-Premantura-Banjole</t>
  </si>
  <si>
    <t>5. Troškovi osoblja</t>
  </si>
  <si>
    <t>6. Amortizacija</t>
  </si>
  <si>
    <t>7. Amortizacija drugih projekata u tijeku (Pula centar + Pula sjever)</t>
  </si>
  <si>
    <t>8. Amortizacija iz projkta Medulin-Premantura-Banjole</t>
  </si>
  <si>
    <t>9. Ostali troškovi</t>
  </si>
  <si>
    <t>10. Vrijednosno usklađivanje</t>
  </si>
  <si>
    <t>11. Rezerviranja</t>
  </si>
  <si>
    <t>12. Ostali poslovni rashodi</t>
  </si>
  <si>
    <t>Dodatne količine novopriključenih iz projekta Medulin-Premantura-Banjole</t>
  </si>
  <si>
    <t>Dodatni trošak projekta</t>
  </si>
  <si>
    <t>Godišnji trošak održavanja i pogona</t>
  </si>
  <si>
    <t>Amortizacija</t>
  </si>
  <si>
    <t>Dodatna tarifa iz projekta - full cost recovery</t>
  </si>
  <si>
    <t>Dodatna tarifa (HRK/m3) - vodoopskrba</t>
  </si>
  <si>
    <t>RDG - ALBANEŽ d.o.o. - scenarij "S PROJEKTOM"</t>
  </si>
  <si>
    <t>2. Dodatni prihodi iz projekta Medulin-Premantura-Banjole (odvodnja)</t>
  </si>
  <si>
    <t>3. Dodatni prihodi iz projekta Medulin-Premantura-Banjole (pročišćavanje)</t>
  </si>
  <si>
    <t>3. Poslovni rashodi iz projekta Medulin-Premantura-Banjole</t>
  </si>
  <si>
    <t>6. Amortizacija iz projekta Medulin-Premantura-Banjole</t>
  </si>
  <si>
    <t>Godišnji trošak održavanja i pogona - odvodnja</t>
  </si>
  <si>
    <t>Godišnji trošak održavanja i pogona - pročiščavanje</t>
  </si>
  <si>
    <t>Amortizacija - odvodnja</t>
  </si>
  <si>
    <t>Amortizacija - pročiščavanje</t>
  </si>
  <si>
    <t>Dodatna tarifa (HRK/m3) - odvodnja</t>
  </si>
  <si>
    <t>Dodatna tarifa (HRK/m3) - pročiščavanje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</si>
</sst>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5" tint="-0.499984740745262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rgb="FFFFFFFF"/>
      </left>
      <right/>
      <top style="thin">
        <color rgb="FF366092"/>
      </top>
      <bottom style="thin">
        <color rgb="FF366092"/>
      </bottom>
      <diagonal/>
    </border>
    <border>
      <left style="thin">
        <color rgb="FFFFFFFF"/>
      </left>
      <right style="thin">
        <color rgb="FFFFFFFF"/>
      </right>
      <top style="thin">
        <color rgb="FF366092"/>
      </top>
      <bottom style="thin">
        <color rgb="FF36609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3" fillId="0" borderId="1" xfId="1" applyFont="1" applyBorder="1"/>
    <xf numFmtId="3" fontId="3" fillId="0" borderId="1" xfId="1" applyNumberFormat="1" applyFont="1" applyBorder="1"/>
    <xf numFmtId="0" fontId="4" fillId="0" borderId="2" xfId="1" applyFont="1" applyBorder="1"/>
    <xf numFmtId="0" fontId="5" fillId="0" borderId="1" xfId="1" applyFont="1" applyBorder="1" applyAlignment="1">
      <alignment horizontal="center" vertical="center"/>
    </xf>
    <xf numFmtId="0" fontId="6" fillId="2" borderId="3" xfId="2" applyFont="1" applyFill="1" applyBorder="1" applyAlignment="1">
      <alignment horizontal="left"/>
    </xf>
    <xf numFmtId="0" fontId="6" fillId="3" borderId="3" xfId="2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/>
    </xf>
    <xf numFmtId="0" fontId="6" fillId="4" borderId="3" xfId="2" applyFont="1" applyFill="1" applyBorder="1" applyAlignment="1">
      <alignment vertical="center"/>
    </xf>
    <xf numFmtId="3" fontId="6" fillId="3" borderId="3" xfId="2" applyNumberFormat="1" applyFont="1" applyFill="1" applyBorder="1"/>
    <xf numFmtId="3" fontId="6" fillId="4" borderId="3" xfId="2" applyNumberFormat="1" applyFont="1" applyFill="1" applyBorder="1"/>
    <xf numFmtId="0" fontId="7" fillId="0" borderId="3" xfId="2" applyFont="1" applyBorder="1" applyAlignment="1">
      <alignment horizontal="left" vertical="center" indent="1"/>
    </xf>
    <xf numFmtId="3" fontId="7" fillId="3" borderId="3" xfId="2" applyNumberFormat="1" applyFont="1" applyFill="1" applyBorder="1"/>
    <xf numFmtId="3" fontId="7" fillId="0" borderId="3" xfId="2" applyNumberFormat="1" applyFont="1" applyBorder="1"/>
    <xf numFmtId="0" fontId="7" fillId="5" borderId="3" xfId="2" applyFont="1" applyFill="1" applyBorder="1" applyAlignment="1">
      <alignment horizontal="left" vertical="center" indent="1"/>
    </xf>
    <xf numFmtId="3" fontId="7" fillId="5" borderId="3" xfId="2" applyNumberFormat="1" applyFont="1" applyFill="1" applyBorder="1"/>
    <xf numFmtId="0" fontId="7" fillId="0" borderId="3" xfId="2" applyFont="1" applyBorder="1" applyAlignment="1">
      <alignment vertical="center"/>
    </xf>
    <xf numFmtId="3" fontId="7" fillId="4" borderId="3" xfId="2" applyNumberFormat="1" applyFont="1" applyFill="1" applyBorder="1"/>
    <xf numFmtId="0" fontId="6" fillId="0" borderId="3" xfId="2" applyFont="1" applyBorder="1" applyAlignment="1">
      <alignment vertical="center"/>
    </xf>
    <xf numFmtId="3" fontId="6" fillId="0" borderId="3" xfId="2" applyNumberFormat="1" applyFont="1" applyBorder="1"/>
    <xf numFmtId="0" fontId="3" fillId="0" borderId="4" xfId="1" applyFont="1" applyBorder="1"/>
    <xf numFmtId="3" fontId="3" fillId="0" borderId="4" xfId="1" applyNumberFormat="1" applyFont="1" applyBorder="1"/>
    <xf numFmtId="0" fontId="8" fillId="0" borderId="1" xfId="1" applyFont="1" applyBorder="1"/>
    <xf numFmtId="0" fontId="9" fillId="6" borderId="5" xfId="1" applyFont="1" applyFill="1" applyBorder="1" applyAlignment="1">
      <alignment horizontal="left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9" fillId="6" borderId="5" xfId="1" applyFont="1" applyFill="1" applyBorder="1" applyAlignment="1">
      <alignment horizontal="center" vertical="center" wrapText="1"/>
    </xf>
    <xf numFmtId="0" fontId="10" fillId="0" borderId="6" xfId="1" applyFont="1" applyBorder="1"/>
    <xf numFmtId="3" fontId="8" fillId="3" borderId="5" xfId="1" applyNumberFormat="1" applyFont="1" applyFill="1" applyBorder="1"/>
    <xf numFmtId="3" fontId="8" fillId="0" borderId="5" xfId="1" applyNumberFormat="1" applyFont="1" applyBorder="1"/>
    <xf numFmtId="0" fontId="10" fillId="0" borderId="7" xfId="1" applyFont="1" applyBorder="1"/>
    <xf numFmtId="0" fontId="9" fillId="0" borderId="5" xfId="1" applyFont="1" applyBorder="1"/>
    <xf numFmtId="3" fontId="9" fillId="3" borderId="5" xfId="1" applyNumberFormat="1" applyFont="1" applyFill="1" applyBorder="1"/>
    <xf numFmtId="3" fontId="9" fillId="0" borderId="5" xfId="1" applyNumberFormat="1" applyFont="1" applyBorder="1"/>
    <xf numFmtId="3" fontId="11" fillId="3" borderId="7" xfId="1" applyNumberFormat="1" applyFont="1" applyFill="1" applyBorder="1"/>
    <xf numFmtId="3" fontId="11" fillId="0" borderId="7" xfId="1" applyNumberFormat="1" applyFont="1" applyBorder="1"/>
    <xf numFmtId="0" fontId="3" fillId="0" borderId="8" xfId="1" applyFont="1" applyBorder="1"/>
    <xf numFmtId="0" fontId="9" fillId="7" borderId="9" xfId="1" applyFont="1" applyFill="1" applyBorder="1"/>
    <xf numFmtId="0" fontId="9" fillId="7" borderId="10" xfId="1" applyFont="1" applyFill="1" applyBorder="1"/>
    <xf numFmtId="0" fontId="3" fillId="0" borderId="11" xfId="1" applyFont="1" applyBorder="1"/>
    <xf numFmtId="0" fontId="3" fillId="0" borderId="12" xfId="1" applyFont="1" applyBorder="1"/>
    <xf numFmtId="3" fontId="3" fillId="0" borderId="12" xfId="1" applyNumberFormat="1" applyFont="1" applyBorder="1"/>
    <xf numFmtId="0" fontId="7" fillId="8" borderId="3" xfId="2" applyFont="1" applyFill="1" applyBorder="1" applyAlignment="1">
      <alignment horizontal="left" vertical="center" indent="1"/>
    </xf>
    <xf numFmtId="3" fontId="7" fillId="8" borderId="3" xfId="2" applyNumberFormat="1" applyFont="1" applyFill="1" applyBorder="1"/>
    <xf numFmtId="0" fontId="10" fillId="8" borderId="0" xfId="1" applyFont="1" applyFill="1"/>
    <xf numFmtId="3" fontId="8" fillId="8" borderId="5" xfId="1" applyNumberFormat="1" applyFont="1" applyFill="1" applyBorder="1"/>
    <xf numFmtId="0" fontId="10" fillId="8" borderId="6" xfId="1" applyFont="1" applyFill="1" applyBorder="1"/>
    <xf numFmtId="0" fontId="10" fillId="8" borderId="7" xfId="1" applyFont="1" applyFill="1" applyBorder="1"/>
    <xf numFmtId="164" fontId="8" fillId="8" borderId="5" xfId="1" applyNumberFormat="1" applyFont="1" applyFill="1" applyBorder="1"/>
    <xf numFmtId="3" fontId="11" fillId="8" borderId="7" xfId="1" applyNumberFormat="1" applyFont="1" applyFill="1" applyBorder="1"/>
    <xf numFmtId="3" fontId="11" fillId="3" borderId="0" xfId="1" applyNumberFormat="1" applyFont="1" applyFill="1"/>
    <xf numFmtId="3" fontId="11" fillId="0" borderId="0" xfId="1" applyNumberFormat="1" applyFont="1"/>
  </cellXfs>
  <cellStyles count="3">
    <cellStyle name="Navadno" xfId="0" builtinId="0"/>
    <cellStyle name="Navadno 2 2 3" xfId="1" xr:uid="{7AF6222C-96EF-403B-ADAE-CBCCBFA5C632}"/>
    <cellStyle name="Navadno 2 4" xfId="2" xr:uid="{74577D3D-1817-4F4E-BD0D-FAA0061D7A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%2005%2019_MED_studija_CBA_v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Desktop/org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porabnik/Documents/Danema/Hrva&#353;ka/Velika%20Gorica%202016/Opcijska%20analiza/FS%20VG_AP_OA_02%2011%202015%20-%20DN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MOJI%20DOKUMENTI/PROJEKTI/FS%20Ogulin/Baza%20podataka%20VO%20za%20FS%20Ogulin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Desktop/Petrinja/FS_Petrinja_02%2009%202014_FINAL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SLC_Projekti\Documents%20and%20Settings\mitja\My%20Documents\Mitja\Projekti\Hi\Ig%20junij%202004\IG%20-%20predracun%20crpalis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01_ETP%20d.o.o/ETP%20%20%20Projekti/02_PETRINJA/KLIMATSKE%20TABLICE_Petrinja_27%2004%20201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Desktop/FS%20RIJEKA_HD/NOVI%20MODEL_03%2007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porabnik\Documents\Delo\Delo%20Hidroinzeniring\PROJEKTI\Drava\DRAVA%20cene%202011-05\SKLOP%202\7.2-2%20Poglavje%204.2%20DRAVA_SKLOP%202-SELNIC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SLC_Projekti\My%20Documents\Delo%20Hidroin&#382;eniring\Klini&#269;ni%20center\Projekt\Predra&#269;un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EMP\PP\CN\Popis%20del%20PODPEC-PRESERJE%20CISTILNA%20NAP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PROJEKTI%20V%20IZDELAVI/UH01%20ISTRA%20-%20Pula%20Sjever/5%20Studija/2020%2004%2020_PS_Studija_v06/2020%2004%2020_PS_SI_v06_CBA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SLC_Projekti\Delo\GASPER\Rakova%20jelsa\rakova%20jelsa_gasper\PGD\popisi\popis_sibirija_zgoscevalec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rdan%20Vukelic/MOJI%20DOKUMENTI/PROJEKTI/FS%20Vara&#382;adin%20FINAL%20CUT/staro/FS%20Vara&#382;din_NOVI%20MODEL_20%2007%202015_FINAL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03%20PROJEKTI%20V%20IZDELAVI/UH06%20ISTRA%20-%20Umag%20&amp;%20Novigrad/03a%20&#352;tudija/2017%2005%2024_UN_Studija%20v04/2017%2005%2024_UN_SI_CBA_v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03%20PROJEKTI%20V%20IZDELAVI/UH04%20BJELOVAR/08%20Studija%20izvodljivosti/2017%2010%2018_Studija_v07/2017%2010%2024_Bj_SI_v07_CB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03%20PROJEKTI%20V%20IZDELAVI/UH03%20MEDULIN/12%20Studija%20izvodljivosti/2017%2005%2010_Medulin_SI_v02/2017%2005%2024_Medulin_SI_CBA_v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PROJEKTI/PROJEKTI%20V%20IZDELAVI/UH03%20MEDULIN%201%20(nova%20FS)/1%20Podatki/2017%2005%2010_Medulin_SI_v02/2017%2005%2024_Medulin_SI_CBA_v0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elo\aacn%20ze%20na%20disku\Pog%2060-097-00-99%20Crnuce-PID\Popis\Crnuce3-le%20izolacija%20SBR-zacasn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elo\Jure\KRSKO-IGOR\KRSKO\KRSKO%20PGD%20NOVO\3FAZA-IGOR\3faza%20PZI\3F%20PZI%20240706\popis%20VIPAP-8.8.20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%20PROJEKTI%20JN\01%20RD%20V%20PRIPRAVI\46%20Gradnje%20BARJE%20Brezovica\Verzija%206%20poslano%20naro&#269;niku%2029032013\Razpisna%20dokumentacija%20v%20doc\Primerjave%2010.04.2013\Popis%20del%20PODPEC%20PRESERJE%20objekti%20na%20kanalizaciji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EFIS%20PROJEKTI/02%20LITERATURA/13%20&#352;TUDIJE%20IZVEDLJIVOSTI%20DRUGI%20IZVAJALCI/2015%2010%2019_Petrinja/FS%20Petrinja_25%2009%202015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,SG18052020"/>
      <sheetName val="Gubici,SG21052020"/>
      <sheetName val="INV, SG18052020"/>
      <sheetName val="statistika"/>
      <sheetName val="RDG Albanež"/>
      <sheetName val="BS Albanež"/>
      <sheetName val="Analiza Albanež"/>
      <sheetName val="RDG Vodovod Pula"/>
      <sheetName val="BS Vodovod Pula"/>
      <sheetName val="Analiza Vodovod Pula"/>
      <sheetName val="terminski plan"/>
      <sheetName val="Cijenik Vodovod Pula"/>
      <sheetName val="Cjenik Albanež"/>
      <sheetName val="Postoječa cijena"/>
      <sheetName val="Postoječa priuštivost"/>
      <sheetName val="Trošak CO2"/>
      <sheetName val="Naknade"/>
      <sheetName val="investicija"/>
      <sheetName val="Amortizacija"/>
      <sheetName val="godišnji troškovi"/>
      <sheetName val="RDG bez projekta"/>
      <sheetName val="RDG s projektom"/>
      <sheetName val="Nova cijena i priuštivost"/>
      <sheetName val="EFA"/>
      <sheetName val="IF"/>
      <sheetName val="Osjetljivost"/>
      <sheetName val="Analiza scenarija"/>
      <sheetName val="Matrika rizika"/>
      <sheetName val="Explanation + Base"/>
      <sheetName val="Table B1"/>
      <sheetName val="Table F.8.1"/>
      <sheetName val="dozvole"/>
      <sheetName val="cilji"/>
    </sheetNames>
    <sheetDataSet>
      <sheetData sheetId="0">
        <row r="54">
          <cell r="D54">
            <v>3617010.7643334842</v>
          </cell>
          <cell r="E54">
            <v>3611462.4084567493</v>
          </cell>
          <cell r="F54">
            <v>3606026.4594490901</v>
          </cell>
          <cell r="G54">
            <v>3600700.5224635652</v>
          </cell>
          <cell r="H54">
            <v>3595482.270203657</v>
          </cell>
          <cell r="I54">
            <v>3590369.4405582394</v>
          </cell>
          <cell r="J54">
            <v>3591409.7841136279</v>
          </cell>
          <cell r="K54">
            <v>3592452.3041866128</v>
          </cell>
          <cell r="L54">
            <v>3593496.9817229263</v>
          </cell>
          <cell r="M54">
            <v>3594543.7978900671</v>
          </cell>
          <cell r="N54">
            <v>3595592.7340740846</v>
          </cell>
          <cell r="O54">
            <v>3596643.7718764143</v>
          </cell>
          <cell r="P54">
            <v>3597696.8931107745</v>
          </cell>
          <cell r="Q54">
            <v>3598086.760013782</v>
          </cell>
          <cell r="R54">
            <v>3598476.8550257361</v>
          </cell>
          <cell r="S54">
            <v>3598867.1774505847</v>
          </cell>
          <cell r="T54">
            <v>3599257.7265951056</v>
          </cell>
          <cell r="U54">
            <v>3599648.5017688894</v>
          </cell>
          <cell r="V54">
            <v>3600039.5022843294</v>
          </cell>
          <cell r="W54">
            <v>3600430.7274566027</v>
          </cell>
          <cell r="X54">
            <v>3600822.1766036595</v>
          </cell>
          <cell r="Y54">
            <v>3601213.8490462094</v>
          </cell>
          <cell r="Z54">
            <v>3601605.7441077041</v>
          </cell>
          <cell r="AA54">
            <v>3601997.8611143273</v>
          </cell>
          <cell r="AB54">
            <v>3602390.1993949781</v>
          </cell>
          <cell r="AC54">
            <v>3602782.7582812584</v>
          </cell>
          <cell r="AD54">
            <v>3603175.5371074611</v>
          </cell>
          <cell r="AE54">
            <v>3603568.5352105536</v>
          </cell>
          <cell r="AF54">
            <v>3603961.7519301646</v>
          </cell>
          <cell r="AG54">
            <v>3604355.1866085753</v>
          </cell>
          <cell r="AH54">
            <v>3604748.8385906979</v>
          </cell>
          <cell r="AI54">
            <v>3605142.7072240715</v>
          </cell>
        </row>
        <row r="55">
          <cell r="D55">
            <v>1379733.2356665153</v>
          </cell>
          <cell r="E55">
            <v>1390179.9641293501</v>
          </cell>
          <cell r="F55">
            <v>1400514.2857231088</v>
          </cell>
          <cell r="G55">
            <v>1410738.5952947326</v>
          </cell>
          <cell r="H55">
            <v>1420855.2201407403</v>
          </cell>
          <cell r="I55">
            <v>1430866.4223722576</v>
          </cell>
          <cell r="J55">
            <v>1431885.4793287113</v>
          </cell>
          <cell r="K55">
            <v>1432902.3597675688</v>
          </cell>
          <cell r="L55">
            <v>1433917.0827430973</v>
          </cell>
          <cell r="M55">
            <v>1434929.6670877987</v>
          </cell>
          <cell r="N55">
            <v>1435940.1314156242</v>
          </cell>
          <cell r="O55">
            <v>1436948.4941251366</v>
          </cell>
          <cell r="P55">
            <v>1437954.7734026182</v>
          </cell>
          <cell r="Q55">
            <v>1438293.3190420773</v>
          </cell>
          <cell r="R55">
            <v>1438631.6365725889</v>
          </cell>
          <cell r="S55">
            <v>1438969.7266902064</v>
          </cell>
          <cell r="T55">
            <v>1439307.5900881512</v>
          </cell>
          <cell r="U55">
            <v>1439645.2274568332</v>
          </cell>
          <cell r="V55">
            <v>1439982.6394838598</v>
          </cell>
          <cell r="W55">
            <v>1440319.8268540527</v>
          </cell>
          <cell r="X55">
            <v>1440656.7902494613</v>
          </cell>
          <cell r="Y55">
            <v>1440993.5303493778</v>
          </cell>
          <cell r="Z55">
            <v>1441330.0478303491</v>
          </cell>
          <cell r="AA55">
            <v>1441666.3433661927</v>
          </cell>
          <cell r="AB55">
            <v>1442002.4176280077</v>
          </cell>
          <cell r="AC55">
            <v>1442338.2712841933</v>
          </cell>
          <cell r="AD55">
            <v>1442673.9050004566</v>
          </cell>
          <cell r="AE55">
            <v>1443009.3194398307</v>
          </cell>
          <cell r="AF55">
            <v>1443344.5152626853</v>
          </cell>
          <cell r="AG55">
            <v>1443679.4931267411</v>
          </cell>
          <cell r="AH55">
            <v>1444014.2536870842</v>
          </cell>
          <cell r="AI55">
            <v>1444348.7975961769</v>
          </cell>
        </row>
        <row r="56">
          <cell r="D56">
            <v>1190912.2368341084</v>
          </cell>
          <cell r="E56">
            <v>1194592.0328154354</v>
          </cell>
          <cell r="F56">
            <v>1198273.1762234077</v>
          </cell>
          <cell r="G56">
            <v>1201955.6134308914</v>
          </cell>
          <cell r="H56">
            <v>1205639.2936192821</v>
          </cell>
          <cell r="I56">
            <v>1209324.1685970239</v>
          </cell>
          <cell r="J56">
            <v>1210264.7341582484</v>
          </cell>
          <cell r="K56">
            <v>1211205.2997194731</v>
          </cell>
          <cell r="L56">
            <v>1212145.8652806976</v>
          </cell>
          <cell r="M56">
            <v>1213086.4308419221</v>
          </cell>
          <cell r="N56">
            <v>1214026.9964031465</v>
          </cell>
          <cell r="O56">
            <v>1214967.561964371</v>
          </cell>
          <cell r="P56">
            <v>1215908.1275255957</v>
          </cell>
          <cell r="Q56">
            <v>1216237.3254720243</v>
          </cell>
          <cell r="R56">
            <v>1216566.5234184528</v>
          </cell>
          <cell r="S56">
            <v>1216895.7213648814</v>
          </cell>
          <cell r="T56">
            <v>1217224.9193113099</v>
          </cell>
          <cell r="U56">
            <v>1217554.1172577385</v>
          </cell>
          <cell r="V56">
            <v>1217883.315204167</v>
          </cell>
          <cell r="W56">
            <v>1218212.5131505954</v>
          </cell>
          <cell r="X56">
            <v>1218541.7110970239</v>
          </cell>
          <cell r="Y56">
            <v>1218870.9090434527</v>
          </cell>
          <cell r="Z56">
            <v>1219200.106989881</v>
          </cell>
          <cell r="AA56">
            <v>1219529.3049363096</v>
          </cell>
          <cell r="AB56">
            <v>1219858.5028827381</v>
          </cell>
          <cell r="AC56">
            <v>1220187.7008291667</v>
          </cell>
          <cell r="AD56">
            <v>1220516.8987755955</v>
          </cell>
          <cell r="AE56">
            <v>1220846.0967220238</v>
          </cell>
          <cell r="AF56">
            <v>1221175.2946684526</v>
          </cell>
          <cell r="AG56">
            <v>1221504.4926148811</v>
          </cell>
          <cell r="AH56">
            <v>1221833.6905613092</v>
          </cell>
          <cell r="AI56">
            <v>1222162.8885077378</v>
          </cell>
        </row>
        <row r="57">
          <cell r="D57">
            <v>907895.76316589164</v>
          </cell>
          <cell r="E57">
            <v>910815.75800089119</v>
          </cell>
          <cell r="F57">
            <v>913734.4054092454</v>
          </cell>
          <cell r="G57">
            <v>916651.75901808857</v>
          </cell>
          <cell r="H57">
            <v>919567.86964602431</v>
          </cell>
          <cell r="I57">
            <v>922482.78548460908</v>
          </cell>
          <cell r="J57">
            <v>923200.25691318058</v>
          </cell>
          <cell r="K57">
            <v>923917.72834175208</v>
          </cell>
          <cell r="L57">
            <v>924635.19977032347</v>
          </cell>
          <cell r="M57">
            <v>925352.67119889497</v>
          </cell>
          <cell r="N57">
            <v>926070.14262746635</v>
          </cell>
          <cell r="O57">
            <v>926787.61405603786</v>
          </cell>
          <cell r="P57">
            <v>927505.08548460924</v>
          </cell>
          <cell r="Q57">
            <v>927756.20048460923</v>
          </cell>
          <cell r="R57">
            <v>928007.31548460934</v>
          </cell>
          <cell r="S57">
            <v>928258.43048460933</v>
          </cell>
          <cell r="T57">
            <v>928509.54548460944</v>
          </cell>
          <cell r="U57">
            <v>928760.66048460943</v>
          </cell>
          <cell r="V57">
            <v>929011.77548460953</v>
          </cell>
          <cell r="W57">
            <v>929262.89048460929</v>
          </cell>
          <cell r="X57">
            <v>929514.00548460928</v>
          </cell>
          <cell r="Y57">
            <v>929765.12048460927</v>
          </cell>
          <cell r="Z57">
            <v>930016.23548460938</v>
          </cell>
          <cell r="AA57">
            <v>930267.35048460914</v>
          </cell>
          <cell r="AB57">
            <v>930518.46548460925</v>
          </cell>
          <cell r="AC57">
            <v>930769.58048460935</v>
          </cell>
          <cell r="AD57">
            <v>931020.69548460934</v>
          </cell>
          <cell r="AE57">
            <v>931271.81048460945</v>
          </cell>
          <cell r="AF57">
            <v>931522.92548460944</v>
          </cell>
          <cell r="AG57">
            <v>931774.04048460943</v>
          </cell>
          <cell r="AH57">
            <v>932025.15548460931</v>
          </cell>
          <cell r="AI57">
            <v>932276.2704846093</v>
          </cell>
        </row>
        <row r="64">
          <cell r="I64">
            <v>51455.36729173582</v>
          </cell>
          <cell r="J64">
            <v>51455.36729173582</v>
          </cell>
          <cell r="K64">
            <v>51455.36729173582</v>
          </cell>
          <cell r="L64">
            <v>51585.745054321262</v>
          </cell>
          <cell r="M64">
            <v>51716.122816906704</v>
          </cell>
          <cell r="N64">
            <v>51846.500579492145</v>
          </cell>
          <cell r="O64">
            <v>51976.878342077587</v>
          </cell>
          <cell r="P64">
            <v>52107.256104663029</v>
          </cell>
          <cell r="Q64">
            <v>52237.633867248471</v>
          </cell>
          <cell r="R64">
            <v>52368.011629833913</v>
          </cell>
          <cell r="S64">
            <v>52498.389392419354</v>
          </cell>
          <cell r="T64">
            <v>52628.767155004796</v>
          </cell>
          <cell r="U64">
            <v>52759.144917590238</v>
          </cell>
          <cell r="V64">
            <v>52889.52268017568</v>
          </cell>
          <cell r="W64">
            <v>53019.900442761122</v>
          </cell>
          <cell r="X64">
            <v>53150.278205346563</v>
          </cell>
          <cell r="Y64">
            <v>53280.655967932005</v>
          </cell>
          <cell r="Z64">
            <v>53411.033730517447</v>
          </cell>
          <cell r="AA64">
            <v>53541.411493102889</v>
          </cell>
          <cell r="AB64">
            <v>53671.789255688331</v>
          </cell>
          <cell r="AC64">
            <v>53802.167018273773</v>
          </cell>
          <cell r="AD64">
            <v>53932.544780859214</v>
          </cell>
          <cell r="AE64">
            <v>54062.922543444656</v>
          </cell>
          <cell r="AF64">
            <v>54193.300306030098</v>
          </cell>
          <cell r="AG64">
            <v>54323.67806861554</v>
          </cell>
          <cell r="AH64">
            <v>54454.055831200982</v>
          </cell>
          <cell r="AI64">
            <v>54584.433593786423</v>
          </cell>
        </row>
        <row r="184">
          <cell r="D184">
            <v>124577.68862277886</v>
          </cell>
          <cell r="E184">
            <v>124430.12658225806</v>
          </cell>
          <cell r="F184">
            <v>124282.56454173726</v>
          </cell>
          <cell r="G184">
            <v>124135.00250121646</v>
          </cell>
          <cell r="H184">
            <v>123987.44046069567</v>
          </cell>
          <cell r="I184">
            <v>123839.87842017488</v>
          </cell>
          <cell r="J184">
            <v>123692.31637965408</v>
          </cell>
          <cell r="K184">
            <v>122790.73926991626</v>
          </cell>
          <cell r="L184">
            <v>122477.0211316995</v>
          </cell>
          <cell r="M184">
            <v>122163.30299348274</v>
          </cell>
          <cell r="N184">
            <v>121849.58485526597</v>
          </cell>
          <cell r="O184">
            <v>121535.86671704921</v>
          </cell>
          <cell r="P184">
            <v>121222.14857883245</v>
          </cell>
          <cell r="Q184">
            <v>120908.43044061569</v>
          </cell>
          <cell r="R184">
            <v>120594.71230239891</v>
          </cell>
          <cell r="S184">
            <v>120280.99416418216</v>
          </cell>
          <cell r="T184">
            <v>119967.27602596539</v>
          </cell>
          <cell r="U184">
            <v>119653.55788774861</v>
          </cell>
          <cell r="V184">
            <v>119339.83974953185</v>
          </cell>
          <cell r="W184">
            <v>119026.12161131509</v>
          </cell>
          <cell r="X184">
            <v>118712.40347309833</v>
          </cell>
          <cell r="Y184">
            <v>118398.68533488156</v>
          </cell>
          <cell r="Z184">
            <v>118084.9671966648</v>
          </cell>
          <cell r="AA184">
            <v>117771.24905844804</v>
          </cell>
          <cell r="AB184">
            <v>117457.53092023128</v>
          </cell>
          <cell r="AC184">
            <v>117143.81278201452</v>
          </cell>
          <cell r="AD184">
            <v>116830.09464379775</v>
          </cell>
          <cell r="AE184">
            <v>116516.37650558098</v>
          </cell>
          <cell r="AF184">
            <v>116202.65836736422</v>
          </cell>
          <cell r="AG184">
            <v>115888.94022914745</v>
          </cell>
          <cell r="AH184">
            <v>115575.22209093068</v>
          </cell>
          <cell r="AI184">
            <v>115261.50395271392</v>
          </cell>
        </row>
        <row r="185">
          <cell r="D185">
            <v>71987.587659992016</v>
          </cell>
          <cell r="E185">
            <v>72100.404466938693</v>
          </cell>
          <cell r="F185">
            <v>72213.22127388537</v>
          </cell>
          <cell r="G185">
            <v>72326.038080832048</v>
          </cell>
          <cell r="H185">
            <v>72438.854887778725</v>
          </cell>
          <cell r="I185">
            <v>72551.671694725403</v>
          </cell>
          <cell r="J185">
            <v>72664.488501672095</v>
          </cell>
          <cell r="K185">
            <v>72777.305308618787</v>
          </cell>
          <cell r="L185">
            <v>72732.845078190294</v>
          </cell>
          <cell r="M185">
            <v>72688.384847761801</v>
          </cell>
          <cell r="N185">
            <v>72643.924617333294</v>
          </cell>
          <cell r="O185">
            <v>72599.464386904787</v>
          </cell>
          <cell r="P185">
            <v>72555.004156476294</v>
          </cell>
          <cell r="Q185">
            <v>72510.543926047802</v>
          </cell>
          <cell r="R185">
            <v>72466.08369561928</v>
          </cell>
          <cell r="S185">
            <v>72421.623465190787</v>
          </cell>
          <cell r="T185">
            <v>72377.163234762294</v>
          </cell>
          <cell r="U185">
            <v>72332.703004333787</v>
          </cell>
          <cell r="V185">
            <v>72288.24277390528</v>
          </cell>
          <cell r="W185">
            <v>72243.782543476787</v>
          </cell>
          <cell r="X185">
            <v>72199.322313048295</v>
          </cell>
          <cell r="Y185">
            <v>72154.862082619802</v>
          </cell>
          <cell r="Z185">
            <v>72110.40185219128</v>
          </cell>
          <cell r="AA185">
            <v>72065.941621762788</v>
          </cell>
          <cell r="AB185">
            <v>72021.481391334295</v>
          </cell>
          <cell r="AC185">
            <v>71977.021160905788</v>
          </cell>
          <cell r="AD185">
            <v>71932.560930477281</v>
          </cell>
          <cell r="AE185">
            <v>71888.100700048788</v>
          </cell>
          <cell r="AF185">
            <v>71843.640469620295</v>
          </cell>
          <cell r="AG185">
            <v>71799.180239191788</v>
          </cell>
          <cell r="AH185">
            <v>71754.720008763295</v>
          </cell>
          <cell r="AI185">
            <v>71710.259778334788</v>
          </cell>
        </row>
        <row r="186">
          <cell r="D186">
            <v>156140.3544053784</v>
          </cell>
          <cell r="E186">
            <v>157398.31676540716</v>
          </cell>
          <cell r="F186">
            <v>158656.27912543592</v>
          </cell>
          <cell r="G186">
            <v>159914.24148546465</v>
          </cell>
          <cell r="H186">
            <v>161172.20384549341</v>
          </cell>
          <cell r="I186">
            <v>162430.16620552214</v>
          </cell>
          <cell r="J186">
            <v>163688.1285655509</v>
          </cell>
          <cell r="K186">
            <v>164946.09092557969</v>
          </cell>
          <cell r="L186">
            <v>165143.95557538519</v>
          </cell>
          <cell r="M186">
            <v>165341.82022519072</v>
          </cell>
          <cell r="N186">
            <v>165539.68487499625</v>
          </cell>
          <cell r="O186">
            <v>165737.54952480178</v>
          </cell>
          <cell r="P186">
            <v>165935.41417460731</v>
          </cell>
          <cell r="Q186">
            <v>166133.27882441285</v>
          </cell>
          <cell r="R186">
            <v>166331.14347421835</v>
          </cell>
          <cell r="S186">
            <v>166529.00812402388</v>
          </cell>
          <cell r="T186">
            <v>166726.87277382938</v>
          </cell>
          <cell r="U186">
            <v>166924.73742363491</v>
          </cell>
          <cell r="V186">
            <v>167122.60207344044</v>
          </cell>
          <cell r="W186">
            <v>167320.46672324598</v>
          </cell>
          <cell r="X186">
            <v>167518.33137305151</v>
          </cell>
          <cell r="Y186">
            <v>167716.19602285704</v>
          </cell>
          <cell r="Z186">
            <v>167914.06067266254</v>
          </cell>
          <cell r="AA186">
            <v>168111.92532246807</v>
          </cell>
          <cell r="AB186">
            <v>168309.78997227357</v>
          </cell>
          <cell r="AC186">
            <v>168507.65462207911</v>
          </cell>
          <cell r="AD186">
            <v>168705.51927188464</v>
          </cell>
          <cell r="AE186">
            <v>168903.38392169017</v>
          </cell>
          <cell r="AF186">
            <v>169101.2485714957</v>
          </cell>
          <cell r="AG186">
            <v>169299.11322130123</v>
          </cell>
          <cell r="AH186">
            <v>169496.97787110673</v>
          </cell>
          <cell r="AI186">
            <v>169694.84252091227</v>
          </cell>
        </row>
        <row r="187">
          <cell r="D187">
            <v>242682.27178708726</v>
          </cell>
          <cell r="E187">
            <v>244849.49383331471</v>
          </cell>
          <cell r="F187">
            <v>247016.71587954217</v>
          </cell>
          <cell r="G187">
            <v>249183.9379257696</v>
          </cell>
          <cell r="H187">
            <v>251351.15997199703</v>
          </cell>
          <cell r="I187">
            <v>253518.38201822448</v>
          </cell>
          <cell r="J187">
            <v>255685.60406445194</v>
          </cell>
          <cell r="K187">
            <v>257852.82611067931</v>
          </cell>
          <cell r="L187">
            <v>258179.08754242223</v>
          </cell>
          <cell r="M187">
            <v>258505.34897416516</v>
          </cell>
          <cell r="N187">
            <v>258831.61040590808</v>
          </cell>
          <cell r="O187">
            <v>259157.87183765101</v>
          </cell>
          <cell r="P187">
            <v>259484.13326939393</v>
          </cell>
          <cell r="Q187">
            <v>259810.39470113686</v>
          </cell>
          <cell r="R187">
            <v>260136.65613287975</v>
          </cell>
          <cell r="S187">
            <v>260462.91756462268</v>
          </cell>
          <cell r="T187">
            <v>260789.1789963656</v>
          </cell>
          <cell r="U187">
            <v>261115.4404281085</v>
          </cell>
          <cell r="V187">
            <v>261441.70185985143</v>
          </cell>
          <cell r="W187">
            <v>261767.96329159435</v>
          </cell>
          <cell r="X187">
            <v>262094.22472333728</v>
          </cell>
          <cell r="Y187">
            <v>262420.4861550802</v>
          </cell>
          <cell r="Z187">
            <v>262746.74758682313</v>
          </cell>
          <cell r="AA187">
            <v>263073.00901856605</v>
          </cell>
          <cell r="AB187">
            <v>263399.27045030892</v>
          </cell>
          <cell r="AC187">
            <v>263725.53188205184</v>
          </cell>
          <cell r="AD187">
            <v>264051.79331379477</v>
          </cell>
          <cell r="AE187">
            <v>264378.05474553769</v>
          </cell>
          <cell r="AF187">
            <v>264704.31617728062</v>
          </cell>
          <cell r="AG187">
            <v>265030.57760902354</v>
          </cell>
          <cell r="AH187">
            <v>265356.83904076647</v>
          </cell>
          <cell r="AI187">
            <v>265683.1004725094</v>
          </cell>
        </row>
        <row r="194">
          <cell r="I194">
            <v>429683.73418577097</v>
          </cell>
          <cell r="J194">
            <v>429683.73418577097</v>
          </cell>
          <cell r="K194">
            <v>429683.73418577097</v>
          </cell>
          <cell r="L194">
            <v>429420.08038091706</v>
          </cell>
          <cell r="M194">
            <v>429156.4265760631</v>
          </cell>
          <cell r="N194">
            <v>428892.77277120907</v>
          </cell>
          <cell r="O194">
            <v>428629.11896635516</v>
          </cell>
          <cell r="P194">
            <v>428365.4651615012</v>
          </cell>
          <cell r="Q194">
            <v>428101.81135664723</v>
          </cell>
          <cell r="R194">
            <v>427838.15755179327</v>
          </cell>
          <cell r="S194">
            <v>427574.50374693936</v>
          </cell>
          <cell r="T194">
            <v>427310.84994208539</v>
          </cell>
          <cell r="U194">
            <v>427047.19613723143</v>
          </cell>
          <cell r="V194">
            <v>426783.54233237746</v>
          </cell>
          <cell r="W194">
            <v>426519.88852752355</v>
          </cell>
          <cell r="X194">
            <v>426256.23472266959</v>
          </cell>
          <cell r="Y194">
            <v>425992.58091781562</v>
          </cell>
          <cell r="Z194">
            <v>425728.92711296165</v>
          </cell>
          <cell r="AA194">
            <v>425465.27330810769</v>
          </cell>
          <cell r="AB194">
            <v>425201.61950325372</v>
          </cell>
          <cell r="AC194">
            <v>424937.96569839987</v>
          </cell>
          <cell r="AD194">
            <v>424674.31189354585</v>
          </cell>
          <cell r="AE194">
            <v>424410.65808869194</v>
          </cell>
          <cell r="AF194">
            <v>424147.00428383792</v>
          </cell>
          <cell r="AG194">
            <v>423883.35047898395</v>
          </cell>
          <cell r="AH194">
            <v>423619.69667412998</v>
          </cell>
          <cell r="AI194">
            <v>423356.04286927608</v>
          </cell>
        </row>
      </sheetData>
      <sheetData sheetId="1"/>
      <sheetData sheetId="2"/>
      <sheetData sheetId="3"/>
      <sheetData sheetId="4">
        <row r="9">
          <cell r="K9">
            <v>4468730</v>
          </cell>
        </row>
        <row r="10">
          <cell r="K10">
            <v>3523708</v>
          </cell>
        </row>
        <row r="12">
          <cell r="K12">
            <v>536023</v>
          </cell>
        </row>
        <row r="13">
          <cell r="K13">
            <v>1904355</v>
          </cell>
        </row>
        <row r="14">
          <cell r="K14">
            <v>1460187</v>
          </cell>
        </row>
        <row r="15">
          <cell r="K15">
            <v>3234934</v>
          </cell>
        </row>
        <row r="16">
          <cell r="K16">
            <v>559923</v>
          </cell>
        </row>
        <row r="17">
          <cell r="K17">
            <v>4628</v>
          </cell>
        </row>
        <row r="18">
          <cell r="K18">
            <v>90000</v>
          </cell>
        </row>
        <row r="19">
          <cell r="K19">
            <v>42845</v>
          </cell>
        </row>
        <row r="22">
          <cell r="K22">
            <v>853</v>
          </cell>
        </row>
        <row r="26">
          <cell r="K26">
            <v>158350</v>
          </cell>
        </row>
        <row r="36">
          <cell r="K36">
            <v>0</v>
          </cell>
        </row>
      </sheetData>
      <sheetData sheetId="5"/>
      <sheetData sheetId="6"/>
      <sheetData sheetId="7">
        <row r="9">
          <cell r="I9">
            <v>65559909</v>
          </cell>
        </row>
        <row r="10">
          <cell r="I10">
            <v>11545413</v>
          </cell>
        </row>
        <row r="13">
          <cell r="I13">
            <v>28490150</v>
          </cell>
        </row>
        <row r="14">
          <cell r="I14">
            <v>22815472</v>
          </cell>
        </row>
        <row r="15">
          <cell r="I15">
            <v>17160464</v>
          </cell>
        </row>
        <row r="16">
          <cell r="I16">
            <v>2962723</v>
          </cell>
        </row>
        <row r="17">
          <cell r="I17">
            <v>1524778</v>
          </cell>
        </row>
        <row r="18">
          <cell r="I18">
            <v>1140392</v>
          </cell>
        </row>
        <row r="19">
          <cell r="I19">
            <v>3051287</v>
          </cell>
        </row>
        <row r="22">
          <cell r="I22">
            <v>323480</v>
          </cell>
        </row>
        <row r="23">
          <cell r="I23">
            <v>207030</v>
          </cell>
        </row>
        <row r="26">
          <cell r="I26">
            <v>117475</v>
          </cell>
        </row>
        <row r="37">
          <cell r="I37">
            <v>231354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3940032.2666719351</v>
          </cell>
          <cell r="M11">
            <v>3940032.2666719351</v>
          </cell>
          <cell r="N11">
            <v>3940032.2666719351</v>
          </cell>
          <cell r="O11">
            <v>3940032.2666719351</v>
          </cell>
          <cell r="P11">
            <v>3940032.2666719351</v>
          </cell>
          <cell r="Q11">
            <v>3940032.2666719351</v>
          </cell>
          <cell r="R11">
            <v>3940032.2666719351</v>
          </cell>
          <cell r="S11">
            <v>3940032.2666719351</v>
          </cell>
          <cell r="T11">
            <v>3940032.2666719351</v>
          </cell>
          <cell r="U11">
            <v>3940032.2666719351</v>
          </cell>
          <cell r="V11">
            <v>3940032.2666719351</v>
          </cell>
          <cell r="W11">
            <v>3940032.2666719351</v>
          </cell>
          <cell r="X11">
            <v>3940032.2666719351</v>
          </cell>
          <cell r="Y11">
            <v>3940032.2666719351</v>
          </cell>
          <cell r="Z11">
            <v>3940032.2666719351</v>
          </cell>
          <cell r="AA11">
            <v>3940032.2666719351</v>
          </cell>
          <cell r="AB11">
            <v>3940032.2666719351</v>
          </cell>
          <cell r="AC11">
            <v>3940032.2666719351</v>
          </cell>
          <cell r="AD11">
            <v>3940032.2666719351</v>
          </cell>
          <cell r="AE11">
            <v>3940032.2666719351</v>
          </cell>
          <cell r="AF11">
            <v>3940032.2666719351</v>
          </cell>
          <cell r="AG11">
            <v>3940032.2666719351</v>
          </cell>
          <cell r="AH11">
            <v>3940032.2666719351</v>
          </cell>
          <cell r="AI11">
            <v>3940032.2666719351</v>
          </cell>
          <cell r="AJ11">
            <v>3940032.2666719351</v>
          </cell>
          <cell r="AK11">
            <v>3940032.2666719351</v>
          </cell>
          <cell r="AL11">
            <v>3940032.2666719351</v>
          </cell>
        </row>
        <row r="19">
          <cell r="I19">
            <v>0</v>
          </cell>
          <cell r="J19">
            <v>0</v>
          </cell>
          <cell r="K19">
            <v>0</v>
          </cell>
          <cell r="L19">
            <v>394003.22666719352</v>
          </cell>
          <cell r="M19">
            <v>591004.84000079019</v>
          </cell>
          <cell r="N19">
            <v>709205.80800094828</v>
          </cell>
          <cell r="O19">
            <v>788006.45333438704</v>
          </cell>
          <cell r="P19">
            <v>985008.06666798377</v>
          </cell>
          <cell r="Q19">
            <v>1103209.034668142</v>
          </cell>
          <cell r="R19">
            <v>1182009.6800015804</v>
          </cell>
          <cell r="S19">
            <v>1379011.2933351772</v>
          </cell>
          <cell r="T19">
            <v>1497212.2613353354</v>
          </cell>
          <cell r="U19">
            <v>1576012.9066687741</v>
          </cell>
          <cell r="V19">
            <v>1773014.5200023709</v>
          </cell>
          <cell r="W19">
            <v>1891215.4880025287</v>
          </cell>
          <cell r="X19">
            <v>1970016.1333359675</v>
          </cell>
          <cell r="Y19">
            <v>2167017.7466695644</v>
          </cell>
          <cell r="Z19">
            <v>2364019.3600031608</v>
          </cell>
          <cell r="AA19">
            <v>2561020.9733367581</v>
          </cell>
          <cell r="AB19">
            <v>2758022.5866703545</v>
          </cell>
          <cell r="AC19">
            <v>2955024.2000039513</v>
          </cell>
          <cell r="AD19">
            <v>3152025.8133375482</v>
          </cell>
          <cell r="AE19">
            <v>3349027.4266711446</v>
          </cell>
          <cell r="AF19">
            <v>3546029.0400047419</v>
          </cell>
          <cell r="AG19">
            <v>3743030.6533383382</v>
          </cell>
          <cell r="AH19">
            <v>3940032.2666719351</v>
          </cell>
          <cell r="AI19">
            <v>3940032.2666719351</v>
          </cell>
          <cell r="AJ19">
            <v>3940032.2666719351</v>
          </cell>
          <cell r="AK19">
            <v>3940032.2666719351</v>
          </cell>
          <cell r="AL19">
            <v>3940032.2666719351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1123083.7733355351</v>
          </cell>
          <cell r="M36">
            <v>1123083.7733355351</v>
          </cell>
          <cell r="N36">
            <v>1123083.7733355351</v>
          </cell>
          <cell r="O36">
            <v>1123083.7733355351</v>
          </cell>
          <cell r="P36">
            <v>1123083.7733355351</v>
          </cell>
          <cell r="Q36">
            <v>1123083.7733355351</v>
          </cell>
          <cell r="R36">
            <v>1123083.7733355351</v>
          </cell>
          <cell r="S36">
            <v>1123083.7733355351</v>
          </cell>
          <cell r="T36">
            <v>1123083.7733355351</v>
          </cell>
          <cell r="U36">
            <v>1123083.7733355351</v>
          </cell>
          <cell r="V36">
            <v>1123083.7733355351</v>
          </cell>
          <cell r="W36">
            <v>1123083.7733355351</v>
          </cell>
          <cell r="X36">
            <v>1123083.7733355351</v>
          </cell>
          <cell r="Y36">
            <v>1123083.7733355351</v>
          </cell>
          <cell r="Z36">
            <v>1123083.7733355351</v>
          </cell>
          <cell r="AA36">
            <v>1123083.7733355351</v>
          </cell>
          <cell r="AB36">
            <v>1123083.7733355351</v>
          </cell>
          <cell r="AC36">
            <v>1123083.7733355351</v>
          </cell>
          <cell r="AD36">
            <v>1123083.7733355351</v>
          </cell>
          <cell r="AE36">
            <v>1123083.7733355351</v>
          </cell>
          <cell r="AF36">
            <v>1123083.7733355351</v>
          </cell>
          <cell r="AG36">
            <v>1123083.7733355351</v>
          </cell>
          <cell r="AH36">
            <v>1123083.7733355351</v>
          </cell>
          <cell r="AI36">
            <v>1123083.7733355351</v>
          </cell>
          <cell r="AJ36">
            <v>1123083.7733355351</v>
          </cell>
          <cell r="AK36">
            <v>1123083.7733355351</v>
          </cell>
          <cell r="AL36">
            <v>1123083.7733355351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112308.37733355351</v>
          </cell>
          <cell r="M43">
            <v>168462.56600033026</v>
          </cell>
          <cell r="N43">
            <v>202155.07920039631</v>
          </cell>
          <cell r="O43">
            <v>224616.75466710702</v>
          </cell>
          <cell r="P43">
            <v>280770.94333388377</v>
          </cell>
          <cell r="Q43">
            <v>314463.45653394988</v>
          </cell>
          <cell r="R43">
            <v>336925.13200066052</v>
          </cell>
          <cell r="S43">
            <v>393079.32066743728</v>
          </cell>
          <cell r="T43">
            <v>426771.83386750333</v>
          </cell>
          <cell r="U43">
            <v>449233.50933421403</v>
          </cell>
          <cell r="V43">
            <v>505387.69800099079</v>
          </cell>
          <cell r="W43">
            <v>539080.21120105684</v>
          </cell>
          <cell r="X43">
            <v>561541.88666776754</v>
          </cell>
          <cell r="Y43">
            <v>617696.07533454429</v>
          </cell>
          <cell r="Z43">
            <v>673850.26400132105</v>
          </cell>
          <cell r="AA43">
            <v>730004.4526680978</v>
          </cell>
          <cell r="AB43">
            <v>786158.64133487456</v>
          </cell>
          <cell r="AC43">
            <v>842312.83000165131</v>
          </cell>
          <cell r="AD43">
            <v>898467.01866842806</v>
          </cell>
          <cell r="AE43">
            <v>954621.20733520482</v>
          </cell>
          <cell r="AF43">
            <v>1010775.3960019816</v>
          </cell>
          <cell r="AG43">
            <v>1066929.5846687583</v>
          </cell>
          <cell r="AH43">
            <v>1123083.7733355351</v>
          </cell>
          <cell r="AI43">
            <v>1123083.7733355351</v>
          </cell>
          <cell r="AJ43">
            <v>1123083.7733355351</v>
          </cell>
          <cell r="AK43">
            <v>1123083.7733355351</v>
          </cell>
          <cell r="AL43">
            <v>1123083.7733355351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1931123.3333388548</v>
          </cell>
          <cell r="N61">
            <v>1931123.3333388548</v>
          </cell>
          <cell r="O61">
            <v>1931123.3333388548</v>
          </cell>
          <cell r="P61">
            <v>1931123.3333388548</v>
          </cell>
          <cell r="Q61">
            <v>1931123.3333388548</v>
          </cell>
          <cell r="R61">
            <v>1931123.3333388548</v>
          </cell>
          <cell r="S61">
            <v>1931123.3333388548</v>
          </cell>
          <cell r="T61">
            <v>1931123.3333388548</v>
          </cell>
          <cell r="U61">
            <v>1931123.3333388548</v>
          </cell>
          <cell r="V61">
            <v>1931123.3333388548</v>
          </cell>
          <cell r="W61">
            <v>1931123.3333388548</v>
          </cell>
          <cell r="X61">
            <v>1931123.3333388548</v>
          </cell>
          <cell r="Y61">
            <v>1931123.3333388548</v>
          </cell>
          <cell r="Z61">
            <v>1931123.3333388548</v>
          </cell>
          <cell r="AA61">
            <v>3035456.6666777097</v>
          </cell>
          <cell r="AB61">
            <v>1931123.3333388548</v>
          </cell>
          <cell r="AC61">
            <v>1931123.3333388548</v>
          </cell>
          <cell r="AD61">
            <v>1931123.3333388548</v>
          </cell>
          <cell r="AE61">
            <v>1931123.3333388548</v>
          </cell>
          <cell r="AF61">
            <v>1931123.3333388548</v>
          </cell>
          <cell r="AG61">
            <v>1931123.3333388548</v>
          </cell>
          <cell r="AH61">
            <v>1931123.3333388548</v>
          </cell>
          <cell r="AI61">
            <v>1931123.3333388548</v>
          </cell>
          <cell r="AJ61">
            <v>1931123.3333388548</v>
          </cell>
          <cell r="AK61">
            <v>1931123.3333388548</v>
          </cell>
          <cell r="AL61">
            <v>1931123.3333388548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289668.50000082824</v>
          </cell>
          <cell r="N68">
            <v>347602.20000099385</v>
          </cell>
          <cell r="O68">
            <v>386224.666667771</v>
          </cell>
          <cell r="P68">
            <v>482780.83333471371</v>
          </cell>
          <cell r="Q68">
            <v>540714.53333487944</v>
          </cell>
          <cell r="R68">
            <v>579337.00000165647</v>
          </cell>
          <cell r="S68">
            <v>675893.16666859912</v>
          </cell>
          <cell r="T68">
            <v>733826.86666876485</v>
          </cell>
          <cell r="U68">
            <v>772449.333335542</v>
          </cell>
          <cell r="V68">
            <v>869005.50000248465</v>
          </cell>
          <cell r="W68">
            <v>926939.20000265026</v>
          </cell>
          <cell r="X68">
            <v>965561.66666942742</v>
          </cell>
          <cell r="Y68">
            <v>1062117.8333363703</v>
          </cell>
          <cell r="Z68">
            <v>1158674.0000033129</v>
          </cell>
          <cell r="AA68">
            <v>1973046.8333405114</v>
          </cell>
          <cell r="AB68">
            <v>1351786.3333371982</v>
          </cell>
          <cell r="AC68">
            <v>1448342.5000041411</v>
          </cell>
          <cell r="AD68">
            <v>1544898.666671084</v>
          </cell>
          <cell r="AE68">
            <v>1641454.8333380267</v>
          </cell>
          <cell r="AF68">
            <v>1738011.0000049693</v>
          </cell>
          <cell r="AG68">
            <v>1834567.166671912</v>
          </cell>
          <cell r="AH68">
            <v>1931123.3333388548</v>
          </cell>
          <cell r="AI68">
            <v>1931123.3333388548</v>
          </cell>
          <cell r="AJ68">
            <v>1931123.3333388548</v>
          </cell>
          <cell r="AK68">
            <v>1931123.3333388548</v>
          </cell>
          <cell r="AL68">
            <v>1931123.3333388548</v>
          </cell>
        </row>
      </sheetData>
      <sheetData sheetId="19">
        <row r="33">
          <cell r="J33">
            <v>386131</v>
          </cell>
          <cell r="K33">
            <v>386131</v>
          </cell>
          <cell r="L33">
            <v>386131</v>
          </cell>
          <cell r="M33">
            <v>386131</v>
          </cell>
          <cell r="N33">
            <v>386131</v>
          </cell>
          <cell r="O33">
            <v>386131</v>
          </cell>
          <cell r="P33">
            <v>386131</v>
          </cell>
          <cell r="Q33">
            <v>386131</v>
          </cell>
          <cell r="R33">
            <v>386131</v>
          </cell>
          <cell r="S33">
            <v>386131</v>
          </cell>
          <cell r="T33">
            <v>386131</v>
          </cell>
          <cell r="U33">
            <v>386131</v>
          </cell>
          <cell r="V33">
            <v>386131</v>
          </cell>
          <cell r="W33">
            <v>386131</v>
          </cell>
          <cell r="X33">
            <v>386131</v>
          </cell>
          <cell r="Y33">
            <v>386131</v>
          </cell>
          <cell r="Z33">
            <v>386131</v>
          </cell>
          <cell r="AA33">
            <v>386131</v>
          </cell>
          <cell r="AB33">
            <v>386131</v>
          </cell>
          <cell r="AC33">
            <v>386131</v>
          </cell>
          <cell r="AD33">
            <v>386131</v>
          </cell>
          <cell r="AE33">
            <v>386131</v>
          </cell>
          <cell r="AF33">
            <v>386131</v>
          </cell>
          <cell r="AG33">
            <v>386131</v>
          </cell>
          <cell r="AH33">
            <v>386131</v>
          </cell>
          <cell r="AI33">
            <v>386131</v>
          </cell>
          <cell r="AJ33">
            <v>386131</v>
          </cell>
        </row>
        <row r="38">
          <cell r="J38">
            <v>1437412</v>
          </cell>
          <cell r="K38">
            <v>3156659.5</v>
          </cell>
          <cell r="L38">
            <v>3161330.2375000003</v>
          </cell>
          <cell r="M38">
            <v>3166024.3286874993</v>
          </cell>
          <cell r="N38">
            <v>3170741.8903309372</v>
          </cell>
          <cell r="O38">
            <v>3175483.0397825912</v>
          </cell>
          <cell r="P38">
            <v>3180247.8949815049</v>
          </cell>
          <cell r="Q38">
            <v>3185036.5744564114</v>
          </cell>
          <cell r="R38">
            <v>3189849.1973286942</v>
          </cell>
          <cell r="S38">
            <v>3194685.8833153378</v>
          </cell>
          <cell r="T38">
            <v>3199546.7527319137</v>
          </cell>
          <cell r="U38">
            <v>3204431.9264955735</v>
          </cell>
          <cell r="V38">
            <v>3209341.5261280509</v>
          </cell>
          <cell r="W38">
            <v>3214275.6737586912</v>
          </cell>
          <cell r="X38">
            <v>3219234.4921274846</v>
          </cell>
          <cell r="Y38">
            <v>3224218.1045881221</v>
          </cell>
          <cell r="Z38">
            <v>3229226.6351110628</v>
          </cell>
          <cell r="AA38">
            <v>3234260.2082866179</v>
          </cell>
          <cell r="AB38">
            <v>3239318.9493280509</v>
          </cell>
          <cell r="AC38">
            <v>3244402.9840746913</v>
          </cell>
          <cell r="AD38">
            <v>3249512.4389950642</v>
          </cell>
          <cell r="AE38">
            <v>3254647.4411900393</v>
          </cell>
          <cell r="AF38">
            <v>3259808.1183959898</v>
          </cell>
          <cell r="AG38">
            <v>3264994.5989879696</v>
          </cell>
          <cell r="AH38">
            <v>3270207.0119829094</v>
          </cell>
          <cell r="AI38">
            <v>3275445.4870428238</v>
          </cell>
          <cell r="AJ38">
            <v>3280710.1544780373</v>
          </cell>
        </row>
        <row r="39">
          <cell r="J39">
            <v>1048294</v>
          </cell>
          <cell r="K39">
            <v>1048294</v>
          </cell>
          <cell r="L39">
            <v>1048294</v>
          </cell>
          <cell r="M39">
            <v>1048294</v>
          </cell>
          <cell r="N39">
            <v>1048294</v>
          </cell>
          <cell r="O39">
            <v>1048294</v>
          </cell>
          <cell r="P39">
            <v>1048294</v>
          </cell>
          <cell r="Q39">
            <v>1048294</v>
          </cell>
          <cell r="R39">
            <v>1048294</v>
          </cell>
          <cell r="S39">
            <v>1048294</v>
          </cell>
          <cell r="T39">
            <v>1048294</v>
          </cell>
          <cell r="U39">
            <v>1048294</v>
          </cell>
          <cell r="V39">
            <v>1048294</v>
          </cell>
          <cell r="W39">
            <v>1048294</v>
          </cell>
          <cell r="X39">
            <v>1048294</v>
          </cell>
          <cell r="Y39">
            <v>1048294</v>
          </cell>
          <cell r="Z39">
            <v>1048294</v>
          </cell>
          <cell r="AA39">
            <v>1048294</v>
          </cell>
          <cell r="AB39">
            <v>1048294</v>
          </cell>
          <cell r="AC39">
            <v>1048294</v>
          </cell>
          <cell r="AD39">
            <v>1048294</v>
          </cell>
          <cell r="AE39">
            <v>1048294</v>
          </cell>
          <cell r="AF39">
            <v>1048294</v>
          </cell>
          <cell r="AG39">
            <v>1048294</v>
          </cell>
          <cell r="AH39">
            <v>1048294</v>
          </cell>
          <cell r="AI39">
            <v>1048294</v>
          </cell>
          <cell r="AJ39">
            <v>1048294</v>
          </cell>
        </row>
        <row r="40">
          <cell r="J40">
            <v>185818</v>
          </cell>
          <cell r="K40">
            <v>185818</v>
          </cell>
          <cell r="L40">
            <v>185818</v>
          </cell>
          <cell r="M40">
            <v>185818</v>
          </cell>
          <cell r="N40">
            <v>185818</v>
          </cell>
          <cell r="O40">
            <v>185818</v>
          </cell>
          <cell r="P40">
            <v>185818</v>
          </cell>
          <cell r="Q40">
            <v>185818</v>
          </cell>
          <cell r="R40">
            <v>185818</v>
          </cell>
          <cell r="S40">
            <v>185818</v>
          </cell>
          <cell r="T40">
            <v>185818</v>
          </cell>
          <cell r="U40">
            <v>185818</v>
          </cell>
          <cell r="V40">
            <v>185818</v>
          </cell>
          <cell r="W40">
            <v>185818</v>
          </cell>
          <cell r="X40">
            <v>185818</v>
          </cell>
          <cell r="Y40">
            <v>185818</v>
          </cell>
          <cell r="Z40">
            <v>185818</v>
          </cell>
          <cell r="AA40">
            <v>185818</v>
          </cell>
          <cell r="AB40">
            <v>185818</v>
          </cell>
          <cell r="AC40">
            <v>185818</v>
          </cell>
          <cell r="AD40">
            <v>185818</v>
          </cell>
          <cell r="AE40">
            <v>185818</v>
          </cell>
          <cell r="AF40">
            <v>185818</v>
          </cell>
          <cell r="AG40">
            <v>185818</v>
          </cell>
          <cell r="AH40">
            <v>185818</v>
          </cell>
          <cell r="AI40">
            <v>185818</v>
          </cell>
          <cell r="AJ40">
            <v>185818</v>
          </cell>
        </row>
        <row r="41">
          <cell r="J41">
            <v>18000</v>
          </cell>
          <cell r="K41">
            <v>18000</v>
          </cell>
          <cell r="L41">
            <v>18000</v>
          </cell>
          <cell r="M41">
            <v>18000</v>
          </cell>
          <cell r="N41">
            <v>18000</v>
          </cell>
          <cell r="O41">
            <v>18000</v>
          </cell>
          <cell r="P41">
            <v>18000</v>
          </cell>
          <cell r="Q41">
            <v>18000</v>
          </cell>
          <cell r="R41">
            <v>18000</v>
          </cell>
          <cell r="S41">
            <v>18000</v>
          </cell>
          <cell r="T41">
            <v>18000</v>
          </cell>
          <cell r="U41">
            <v>18000</v>
          </cell>
          <cell r="V41">
            <v>18000</v>
          </cell>
          <cell r="W41">
            <v>18000</v>
          </cell>
          <cell r="X41">
            <v>18000</v>
          </cell>
          <cell r="Y41">
            <v>18000</v>
          </cell>
          <cell r="Z41">
            <v>18000</v>
          </cell>
          <cell r="AA41">
            <v>18000</v>
          </cell>
          <cell r="AB41">
            <v>18000</v>
          </cell>
          <cell r="AC41">
            <v>18000</v>
          </cell>
          <cell r="AD41">
            <v>18000</v>
          </cell>
          <cell r="AE41">
            <v>18000</v>
          </cell>
          <cell r="AF41">
            <v>18000</v>
          </cell>
          <cell r="AG41">
            <v>18000</v>
          </cell>
          <cell r="AH41">
            <v>18000</v>
          </cell>
          <cell r="AI41">
            <v>18000</v>
          </cell>
          <cell r="AJ41">
            <v>18000</v>
          </cell>
        </row>
        <row r="42">
          <cell r="J42">
            <v>185300</v>
          </cell>
          <cell r="K42">
            <v>185300</v>
          </cell>
          <cell r="L42">
            <v>185300</v>
          </cell>
          <cell r="M42">
            <v>185300</v>
          </cell>
          <cell r="N42">
            <v>185300</v>
          </cell>
          <cell r="O42">
            <v>185300</v>
          </cell>
          <cell r="P42">
            <v>185300</v>
          </cell>
          <cell r="Q42">
            <v>185300</v>
          </cell>
          <cell r="R42">
            <v>185300</v>
          </cell>
          <cell r="S42">
            <v>185300</v>
          </cell>
          <cell r="T42">
            <v>185300</v>
          </cell>
          <cell r="U42">
            <v>185300</v>
          </cell>
          <cell r="V42">
            <v>185300</v>
          </cell>
          <cell r="W42">
            <v>185300</v>
          </cell>
          <cell r="X42">
            <v>185300</v>
          </cell>
          <cell r="Y42">
            <v>185300</v>
          </cell>
          <cell r="Z42">
            <v>185300</v>
          </cell>
          <cell r="AA42">
            <v>185300</v>
          </cell>
          <cell r="AB42">
            <v>185300</v>
          </cell>
          <cell r="AC42">
            <v>185300</v>
          </cell>
          <cell r="AD42">
            <v>185300</v>
          </cell>
          <cell r="AE42">
            <v>185300</v>
          </cell>
          <cell r="AF42">
            <v>185300</v>
          </cell>
          <cell r="AG42">
            <v>185300</v>
          </cell>
          <cell r="AH42">
            <v>185300</v>
          </cell>
          <cell r="AI42">
            <v>185300</v>
          </cell>
          <cell r="AJ42">
            <v>185300</v>
          </cell>
        </row>
        <row r="43">
          <cell r="J43">
            <v>0</v>
          </cell>
          <cell r="K43">
            <v>880141.5</v>
          </cell>
          <cell r="L43">
            <v>882494.7074999999</v>
          </cell>
          <cell r="M43">
            <v>884859.6810374998</v>
          </cell>
          <cell r="N43">
            <v>887236.47944268724</v>
          </cell>
          <cell r="O43">
            <v>889625.16183990065</v>
          </cell>
          <cell r="P43">
            <v>892025.78764910018</v>
          </cell>
          <cell r="Q43">
            <v>894438.41658734553</v>
          </cell>
          <cell r="R43">
            <v>896863.10867028229</v>
          </cell>
          <cell r="S43">
            <v>899299.92421363364</v>
          </cell>
          <cell r="T43">
            <v>901748.92383470177</v>
          </cell>
          <cell r="U43">
            <v>904210.16845387523</v>
          </cell>
          <cell r="V43">
            <v>906683.71929614455</v>
          </cell>
          <cell r="W43">
            <v>909169.63789262529</v>
          </cell>
          <cell r="X43">
            <v>911667.98608208832</v>
          </cell>
          <cell r="Y43">
            <v>914178.8260124987</v>
          </cell>
          <cell r="Z43">
            <v>916702.22014256113</v>
          </cell>
          <cell r="AA43">
            <v>919238.23124327394</v>
          </cell>
          <cell r="AB43">
            <v>921786.92239949014</v>
          </cell>
          <cell r="AC43">
            <v>924348.35701148759</v>
          </cell>
          <cell r="AD43">
            <v>926922.59879654495</v>
          </cell>
          <cell r="AE43">
            <v>929509.71179052768</v>
          </cell>
          <cell r="AF43">
            <v>932109.7603494802</v>
          </cell>
          <cell r="AG43">
            <v>934722.80915122759</v>
          </cell>
          <cell r="AH43">
            <v>937348.92319698364</v>
          </cell>
          <cell r="AI43">
            <v>939988.16781296849</v>
          </cell>
          <cell r="AJ43">
            <v>942640.60865203326</v>
          </cell>
        </row>
        <row r="47">
          <cell r="J47">
            <v>0</v>
          </cell>
          <cell r="K47">
            <v>390853</v>
          </cell>
          <cell r="L47">
            <v>392011.76499999996</v>
          </cell>
          <cell r="M47">
            <v>393176.32382499997</v>
          </cell>
          <cell r="N47">
            <v>394346.70544412488</v>
          </cell>
          <cell r="O47">
            <v>395522.93897134555</v>
          </cell>
          <cell r="P47">
            <v>396705.05366620224</v>
          </cell>
          <cell r="Q47">
            <v>397893.07893453317</v>
          </cell>
          <cell r="R47">
            <v>399087.04432920588</v>
          </cell>
          <cell r="S47">
            <v>400286.97955085186</v>
          </cell>
          <cell r="T47">
            <v>401492.91444860608</v>
          </cell>
          <cell r="U47">
            <v>402704.87902084913</v>
          </cell>
          <cell r="V47">
            <v>403922.90341595327</v>
          </cell>
          <cell r="W47">
            <v>405147.01793303306</v>
          </cell>
          <cell r="X47">
            <v>406377.25302269822</v>
          </cell>
          <cell r="Y47">
            <v>407613.63928781165</v>
          </cell>
          <cell r="Z47">
            <v>408856.20748425066</v>
          </cell>
          <cell r="AA47">
            <v>410104.98852167191</v>
          </cell>
          <cell r="AB47">
            <v>411360.01346428029</v>
          </cell>
          <cell r="AC47">
            <v>412621.31353160163</v>
          </cell>
          <cell r="AD47">
            <v>413888.92009925959</v>
          </cell>
          <cell r="AE47">
            <v>415162.86469975591</v>
          </cell>
          <cell r="AF47">
            <v>416443.17902325466</v>
          </cell>
          <cell r="AG47">
            <v>417729.89491837088</v>
          </cell>
          <cell r="AH47">
            <v>419023.04439296271</v>
          </cell>
          <cell r="AI47">
            <v>420322.65961492748</v>
          </cell>
          <cell r="AJ47">
            <v>421628.77291300212</v>
          </cell>
        </row>
        <row r="51">
          <cell r="J51">
            <v>0</v>
          </cell>
          <cell r="K51">
            <v>448253</v>
          </cell>
          <cell r="L51">
            <v>449411.76499999996</v>
          </cell>
          <cell r="M51">
            <v>450576.32382499997</v>
          </cell>
          <cell r="N51">
            <v>451746.70544412488</v>
          </cell>
          <cell r="O51">
            <v>452922.93897134555</v>
          </cell>
          <cell r="P51">
            <v>454105.05366620224</v>
          </cell>
          <cell r="Q51">
            <v>455293.07893453317</v>
          </cell>
          <cell r="R51">
            <v>456487.04432920588</v>
          </cell>
          <cell r="S51">
            <v>457686.97955085186</v>
          </cell>
          <cell r="T51">
            <v>458892.91444860608</v>
          </cell>
          <cell r="U51">
            <v>460104.87902084913</v>
          </cell>
          <cell r="V51">
            <v>461322.90341595327</v>
          </cell>
          <cell r="W51">
            <v>462547.01793303306</v>
          </cell>
          <cell r="X51">
            <v>463777.25302269822</v>
          </cell>
          <cell r="Y51">
            <v>465013.63928781165</v>
          </cell>
          <cell r="Z51">
            <v>466256.20748425066</v>
          </cell>
          <cell r="AA51">
            <v>467504.98852167191</v>
          </cell>
          <cell r="AB51">
            <v>468760.01346428029</v>
          </cell>
          <cell r="AC51">
            <v>470021.31353160163</v>
          </cell>
          <cell r="AD51">
            <v>471288.92009925959</v>
          </cell>
          <cell r="AE51">
            <v>472562.86469975591</v>
          </cell>
          <cell r="AF51">
            <v>473843.17902325466</v>
          </cell>
          <cell r="AG51">
            <v>475129.89491837088</v>
          </cell>
          <cell r="AH51">
            <v>476423.04439296271</v>
          </cell>
          <cell r="AI51">
            <v>477722.65961492748</v>
          </cell>
          <cell r="AJ51">
            <v>479028.77291300212</v>
          </cell>
        </row>
        <row r="56">
          <cell r="J56">
            <v>0</v>
          </cell>
          <cell r="K56">
            <v>1858978.9544911862</v>
          </cell>
          <cell r="L56">
            <v>1863667.1025834237</v>
          </cell>
          <cell r="M56">
            <v>1863493.3594333837</v>
          </cell>
          <cell r="N56">
            <v>1863319.6162833429</v>
          </cell>
          <cell r="O56">
            <v>1863145.8731333017</v>
          </cell>
          <cell r="P56">
            <v>1862972.1299832615</v>
          </cell>
          <cell r="Q56">
            <v>1862798.3868332212</v>
          </cell>
          <cell r="R56">
            <v>1862624.6436831804</v>
          </cell>
          <cell r="S56">
            <v>1862450.9005331395</v>
          </cell>
          <cell r="T56">
            <v>1862277.1573830992</v>
          </cell>
          <cell r="U56">
            <v>1862103.4142330587</v>
          </cell>
          <cell r="V56">
            <v>1861929.6710830182</v>
          </cell>
          <cell r="W56">
            <v>1861755.9279329772</v>
          </cell>
          <cell r="X56">
            <v>1861582.1847829369</v>
          </cell>
          <cell r="Y56">
            <v>1861408.4416328962</v>
          </cell>
          <cell r="Z56">
            <v>1861234.6984828557</v>
          </cell>
          <cell r="AA56">
            <v>1861060.9553328147</v>
          </cell>
          <cell r="AB56">
            <v>1860887.212182774</v>
          </cell>
          <cell r="AC56">
            <v>1860713.4690327332</v>
          </cell>
          <cell r="AD56">
            <v>1860539.725882693</v>
          </cell>
          <cell r="AE56">
            <v>1860365.9827326522</v>
          </cell>
          <cell r="AF56">
            <v>1860192.2395826117</v>
          </cell>
          <cell r="AG56">
            <v>1860018.4964325712</v>
          </cell>
          <cell r="AH56">
            <v>1859844.7532825307</v>
          </cell>
          <cell r="AI56">
            <v>1859671.01013249</v>
          </cell>
          <cell r="AJ56">
            <v>1859497.2669824492</v>
          </cell>
        </row>
        <row r="57">
          <cell r="J57">
            <v>0</v>
          </cell>
          <cell r="K57">
            <v>1265604.5500907372</v>
          </cell>
          <cell r="L57">
            <v>1268796.2707622922</v>
          </cell>
          <cell r="M57">
            <v>1268677.9853343121</v>
          </cell>
          <cell r="N57">
            <v>1268559.6999063315</v>
          </cell>
          <cell r="O57">
            <v>1268441.4144783509</v>
          </cell>
          <cell r="P57">
            <v>1268323.1290503708</v>
          </cell>
          <cell r="Q57">
            <v>1268204.8436223906</v>
          </cell>
          <cell r="R57">
            <v>1268086.5581944101</v>
          </cell>
          <cell r="S57">
            <v>1267968.2727664295</v>
          </cell>
          <cell r="T57">
            <v>1267849.9873384493</v>
          </cell>
          <cell r="U57">
            <v>1267731.701910469</v>
          </cell>
          <cell r="V57">
            <v>1267613.4164824886</v>
          </cell>
          <cell r="W57">
            <v>1267495.131054508</v>
          </cell>
          <cell r="X57">
            <v>1267376.8456265279</v>
          </cell>
          <cell r="Y57">
            <v>1267258.5601985476</v>
          </cell>
          <cell r="Z57">
            <v>1267140.2747705672</v>
          </cell>
          <cell r="AA57">
            <v>1267021.9893425866</v>
          </cell>
          <cell r="AB57">
            <v>1266903.703914606</v>
          </cell>
          <cell r="AC57">
            <v>1266785.4184866257</v>
          </cell>
          <cell r="AD57">
            <v>1266667.1330586455</v>
          </cell>
          <cell r="AE57">
            <v>1266548.8476306652</v>
          </cell>
          <cell r="AF57">
            <v>1266430.5622026846</v>
          </cell>
          <cell r="AG57">
            <v>1266312.2767747045</v>
          </cell>
          <cell r="AH57">
            <v>1266193.9913467241</v>
          </cell>
          <cell r="AI57">
            <v>1266075.7059187437</v>
          </cell>
          <cell r="AJ57">
            <v>1265957.4204907632</v>
          </cell>
        </row>
        <row r="61">
          <cell r="J61">
            <v>0</v>
          </cell>
          <cell r="K61">
            <v>233607.62543688319</v>
          </cell>
          <cell r="L61">
            <v>234196.75913357094</v>
          </cell>
          <cell r="M61">
            <v>234174.92579080025</v>
          </cell>
          <cell r="N61">
            <v>234153.09244802955</v>
          </cell>
          <cell r="O61">
            <v>234131.2591052588</v>
          </cell>
          <cell r="P61">
            <v>234109.42576248816</v>
          </cell>
          <cell r="Q61">
            <v>234087.59241971749</v>
          </cell>
          <cell r="R61">
            <v>234065.75907694679</v>
          </cell>
          <cell r="S61">
            <v>234043.92573417607</v>
          </cell>
          <cell r="T61">
            <v>234022.0923914054</v>
          </cell>
          <cell r="U61">
            <v>234000.2590486347</v>
          </cell>
          <cell r="V61">
            <v>233978.42570586398</v>
          </cell>
          <cell r="W61">
            <v>233956.59236309328</v>
          </cell>
          <cell r="X61">
            <v>233934.75902032261</v>
          </cell>
          <cell r="Y61">
            <v>233912.92567755195</v>
          </cell>
          <cell r="Z61">
            <v>233891.09233478125</v>
          </cell>
          <cell r="AA61">
            <v>233869.25899201049</v>
          </cell>
          <cell r="AB61">
            <v>233847.42564923983</v>
          </cell>
          <cell r="AC61">
            <v>233825.5923064691</v>
          </cell>
          <cell r="AD61">
            <v>233803.75896369846</v>
          </cell>
          <cell r="AE61">
            <v>233781.92562092777</v>
          </cell>
          <cell r="AF61">
            <v>233760.09227815704</v>
          </cell>
          <cell r="AG61">
            <v>233738.25893538637</v>
          </cell>
          <cell r="AH61">
            <v>233716.42559261568</v>
          </cell>
          <cell r="AI61">
            <v>233694.59224984498</v>
          </cell>
          <cell r="AJ61">
            <v>233672.75890707425</v>
          </cell>
        </row>
        <row r="65">
          <cell r="J65">
            <v>0</v>
          </cell>
          <cell r="K65">
            <v>359766.77896356588</v>
          </cell>
          <cell r="L65">
            <v>360674.07268756081</v>
          </cell>
          <cell r="M65">
            <v>360640.4483082713</v>
          </cell>
          <cell r="N65">
            <v>360606.82392898179</v>
          </cell>
          <cell r="O65">
            <v>360573.1995496921</v>
          </cell>
          <cell r="P65">
            <v>360539.57517040265</v>
          </cell>
          <cell r="Q65">
            <v>360505.95079111314</v>
          </cell>
          <cell r="R65">
            <v>360472.32641182357</v>
          </cell>
          <cell r="S65">
            <v>360438.70203253394</v>
          </cell>
          <cell r="T65">
            <v>360405.07765324449</v>
          </cell>
          <cell r="U65">
            <v>360371.45327395492</v>
          </cell>
          <cell r="V65">
            <v>360337.82889466535</v>
          </cell>
          <cell r="W65">
            <v>360304.20451537578</v>
          </cell>
          <cell r="X65">
            <v>360270.58013608633</v>
          </cell>
          <cell r="Y65">
            <v>360236.95575679676</v>
          </cell>
          <cell r="Z65">
            <v>360203.33137750719</v>
          </cell>
          <cell r="AA65">
            <v>360169.70699821762</v>
          </cell>
          <cell r="AB65">
            <v>360136.08261892805</v>
          </cell>
          <cell r="AC65">
            <v>360102.45823963848</v>
          </cell>
          <cell r="AD65">
            <v>360068.83386034897</v>
          </cell>
          <cell r="AE65">
            <v>360035.20948105946</v>
          </cell>
          <cell r="AF65">
            <v>360001.58510176989</v>
          </cell>
          <cell r="AG65">
            <v>359967.96072248038</v>
          </cell>
          <cell r="AH65">
            <v>359934.33634319081</v>
          </cell>
          <cell r="AI65">
            <v>359900.7119639013</v>
          </cell>
          <cell r="AJ65">
            <v>359867.08758461173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&amp;P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ZS 2001 &amp; 2011"/>
      <sheetName val="DEM TR"/>
      <sheetName val="dem GRAF"/>
      <sheetName val="AP"/>
      <sheetName val="IWA"/>
      <sheetName val="GHG"/>
      <sheetName val="GRAF_AP"/>
      <sheetName val="CS &amp; TC"/>
      <sheetName val="VAR_VG-ZG"/>
      <sheetName val="NPV"/>
      <sheetName val="CJEN"/>
      <sheetName val="IZ CJEN"/>
      <sheetName val="JED CJ"/>
      <sheetName val="CAPEX &amp; OPEX"/>
      <sheetName val="TROŠKOVI PO GODINAMA"/>
      <sheetName val="RASPODJELA TROŠ"/>
      <sheetName val="IZRAČUN TROŠKOVA USLUGA"/>
      <sheetName val="TABLICA PROJEKATA"/>
      <sheetName val="TAB_PROJ_ISPIS"/>
      <sheetName val="Varijante spoja na Z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R18">
            <v>446966.555112459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1">
          <cell r="D21" t="str">
            <v>INŽENJER 1</v>
          </cell>
        </row>
        <row r="161">
          <cell r="J161" t="str">
            <v>STOPA PRIREZA</v>
          </cell>
          <cell r="L161" t="str">
            <v>UPITNIK</v>
          </cell>
        </row>
        <row r="162">
          <cell r="J162">
            <v>0.18</v>
          </cell>
          <cell r="L162" t="str">
            <v>DA</v>
          </cell>
          <cell r="N162" t="str">
            <v>INŽENJER 1</v>
          </cell>
        </row>
        <row r="163">
          <cell r="E163" t="str">
            <v>Iznos plaće
NETO</v>
          </cell>
          <cell r="J163">
            <v>0.15</v>
          </cell>
          <cell r="N163" t="str">
            <v>INŽENJER 2</v>
          </cell>
        </row>
        <row r="164">
          <cell r="E164">
            <v>4000</v>
          </cell>
          <cell r="J164">
            <v>0.12</v>
          </cell>
          <cell r="N164" t="str">
            <v>INŽENJER 3</v>
          </cell>
        </row>
        <row r="165">
          <cell r="E165">
            <v>4500</v>
          </cell>
          <cell r="N165" t="str">
            <v>INŽENJER 4</v>
          </cell>
        </row>
        <row r="166">
          <cell r="E166">
            <v>5000</v>
          </cell>
          <cell r="N166" t="str">
            <v>KAT 1</v>
          </cell>
        </row>
        <row r="167">
          <cell r="E167">
            <v>5500</v>
          </cell>
          <cell r="N167" t="str">
            <v>KAT 2</v>
          </cell>
        </row>
        <row r="168">
          <cell r="E168">
            <v>6000</v>
          </cell>
          <cell r="N168" t="str">
            <v>KAT 3</v>
          </cell>
        </row>
        <row r="169">
          <cell r="E169">
            <v>6500</v>
          </cell>
        </row>
        <row r="170">
          <cell r="E170">
            <v>7000</v>
          </cell>
        </row>
        <row r="171">
          <cell r="E171">
            <v>7500</v>
          </cell>
        </row>
        <row r="172">
          <cell r="E172">
            <v>8000</v>
          </cell>
        </row>
        <row r="173">
          <cell r="E173">
            <v>8500</v>
          </cell>
        </row>
        <row r="174">
          <cell r="E174">
            <v>9000</v>
          </cell>
        </row>
        <row r="175">
          <cell r="E175">
            <v>9500</v>
          </cell>
        </row>
        <row r="176">
          <cell r="E176">
            <v>10000</v>
          </cell>
        </row>
        <row r="177">
          <cell r="E177">
            <v>10500</v>
          </cell>
        </row>
        <row r="178">
          <cell r="E178">
            <v>11000</v>
          </cell>
        </row>
        <row r="179">
          <cell r="E179">
            <v>11500</v>
          </cell>
        </row>
        <row r="180">
          <cell r="E180">
            <v>12000</v>
          </cell>
        </row>
        <row r="181">
          <cell r="E181">
            <v>12500</v>
          </cell>
        </row>
        <row r="182">
          <cell r="E182">
            <v>13000</v>
          </cell>
        </row>
        <row r="183">
          <cell r="E183">
            <v>13500</v>
          </cell>
        </row>
        <row r="184">
          <cell r="E184">
            <v>14000</v>
          </cell>
        </row>
        <row r="185">
          <cell r="E185">
            <v>14500</v>
          </cell>
        </row>
      </sheetData>
      <sheetData sheetId="17"/>
      <sheetData sheetId="18"/>
      <sheetData sheetId="1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_0"/>
      <sheetName val="BAZA_1"/>
      <sheetName val="BAZA_2"/>
      <sheetName val="BAZA_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ovi"/>
      <sheetName val="Shema naselja"/>
      <sheetName val="Grafovi 1"/>
      <sheetName val="DZS NAS"/>
      <sheetName val="AP"/>
      <sheetName val="UPOV P post"/>
      <sheetName val="UPOV P"/>
      <sheetName val="UPOV M"/>
      <sheetName val="UPOV P+M"/>
      <sheetName val="CS"/>
      <sheetName val="TC"/>
      <sheetName val="CJEN"/>
      <sheetName val="IZ CJEN"/>
      <sheetName val="JED CJ"/>
      <sheetName val="VAR AG"/>
      <sheetName val="NPV VAR AG"/>
      <sheetName val="VAR UPOV"/>
      <sheetName val="NPV VAR UPOV"/>
      <sheetName val="VAR SEP"/>
      <sheetName val="NPV VAR SEP"/>
      <sheetName val="CAPEX"/>
      <sheetName val="OPEX"/>
      <sheetName val="TROŠKOVI CRPNIH STANICA"/>
      <sheetName val="Graf 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Crpalisce 1"/>
      <sheetName val="Crpalisce 2"/>
      <sheetName val="Crpalisce 3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Životni vijek projekta (2)"/>
      <sheetName val="Životni vijek projekta"/>
      <sheetName val="Klim. analize po fazama proj."/>
      <sheetName val="Primjer rizika"/>
      <sheetName val="Prethodna Analiza osjetljivosti"/>
      <sheetName val="MODULI 1, 2 i 3"/>
      <sheetName val="REGISTAR RIZI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CIJA"/>
      <sheetName val="TROŠKOVI USLUGA"/>
      <sheetName val="DZS 2011"/>
      <sheetName val="DEM TR"/>
      <sheetName val="AP"/>
      <sheetName val="CJEN"/>
      <sheetName val="IZ CJEN"/>
      <sheetName val="JED CJ"/>
      <sheetName val="CAPEX &amp; OPEX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ČN-GR-1 utrjene dovozne poti"/>
      <sheetName val="ČN-GR-2 kanalizacija"/>
      <sheetName val="ČN-GR-3 plato"/>
      <sheetName val="ČN-GR-4 ograja"/>
      <sheetName val="ČN-GR-5 betonske plošče"/>
      <sheetName val="ČN-GR-6 prometna ureditev"/>
      <sheetName val="ČN-GR-11 črpališče"/>
      <sheetName val="ČN-GR-12 upr stavba - gradbena"/>
      <sheetName val="ČN-GR-12 upr stavba - obrtniška"/>
      <sheetName val="ČN-GR-13 sbr reaktor"/>
      <sheetName val="ČN-GR-14 mer mesto - gradbena"/>
      <sheetName val="ČN-GR-14 mer mesto - obrtniška"/>
      <sheetName val="ČN-EL"/>
      <sheetName val="ČN-ST (2)"/>
      <sheetName val="ČN-TK priključek"/>
      <sheetName val="ČN-vodovodni prik."/>
      <sheetName val="ČN-poskusno obratovanje"/>
      <sheetName val="O1"/>
      <sheetName val="O2a"/>
      <sheetName val="O2a-tl"/>
      <sheetName val="O2.1 in O2.1-tl"/>
      <sheetName val="O2-2"/>
      <sheetName val="O2-2-1"/>
      <sheetName val="O2-3"/>
      <sheetName val="O2-3-1"/>
      <sheetName val="O2-3-2"/>
      <sheetName val="O2-3-3"/>
      <sheetName val="O2-3-4"/>
      <sheetName val="O3"/>
      <sheetName val="OB6"/>
      <sheetName val="OB14"/>
      <sheetName val="OB15"/>
      <sheetName val="OB16"/>
      <sheetName val="ČRP1-GR"/>
      <sheetName val="ČRP1-ST"/>
      <sheetName val="ČRP1-NN"/>
      <sheetName val="ČRP2-GR"/>
      <sheetName val="ČRP2-ST"/>
      <sheetName val="ČRP2-NN"/>
      <sheetName val="ČRP3-GR"/>
      <sheetName val="ČRP3-NN"/>
      <sheetName val="ČRP3-ST"/>
      <sheetName val="ČRP4-GR"/>
      <sheetName val="ČRP4-ST"/>
      <sheetName val="ČRP4-NN"/>
      <sheetName val="ČRP5-GR"/>
      <sheetName val="ČRP5-ST"/>
      <sheetName val="ČRP5-NN"/>
      <sheetName val="ČRP6-GR"/>
      <sheetName val="ČRP6-ST"/>
      <sheetName val="ČRP6-NN"/>
      <sheetName val="ZBDV1"/>
      <sheetName val="RC - Delovna sila"/>
      <sheetName val="RC - Materiali"/>
      <sheetName val="RC - Delovna opre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TRUŠKA II"/>
      <sheetName val="Module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N BIOLOŠKI BLOK"/>
      <sheetName val="ČN VODOMERNI JAŠEK"/>
      <sheetName val="ČN ZU"/>
      <sheetName val="ČN VODOVOD"/>
      <sheetName val="ČN STR.INŠT."/>
      <sheetName val="ČN EL.INŠT."/>
      <sheetName val="ČN POSKUSNO OBRATOVAN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 za CBA,SG03032020"/>
      <sheetName val="Cilji (2),SG03032020"/>
      <sheetName val="Bilanca gubitki,SG03032020"/>
      <sheetName val="skupne kolicine,SG03032020"/>
      <sheetName val="Sanacija UPOV,RF27102017"/>
      <sheetName val="ČN, DD22092018"/>
      <sheetName val="Invest,DD16072018"/>
      <sheetName val="2018 vozila,DD16072018"/>
      <sheetName val="JPP kalk,SG01042020"/>
      <sheetName val="nadzor,DD16072018"/>
      <sheetName val="IPP, KB27022020"/>
      <sheetName val="2018 07 06_vidljivost Robi"/>
      <sheetName val="JPP_P"/>
      <sheetName val="gospodarstvo"/>
      <sheetName val="RDG_VP"/>
      <sheetName val="BS_VP"/>
      <sheetName val="Analiza_VP"/>
      <sheetName val="Izračun NOC_VP"/>
      <sheetName val="Cijenik_VP"/>
      <sheetName val="RDG_P"/>
      <sheetName val="BS_P"/>
      <sheetName val="Analiza_P"/>
      <sheetName val="Iskustva_P"/>
      <sheetName val="Izračun NOC_P"/>
      <sheetName val="Cjenik_P"/>
      <sheetName val="Postoječa cijena"/>
      <sheetName val="Postoječa priuštivost"/>
      <sheetName val="Trošak CO2"/>
      <sheetName val="Plan provedbe"/>
      <sheetName val="Plan nabave"/>
      <sheetName val="Investicija"/>
      <sheetName val="Održavanje"/>
      <sheetName val="Amortizacija"/>
      <sheetName val="RDG bez projekta"/>
      <sheetName val="RDG s projektom"/>
      <sheetName val="Priuštivost-starecijene_PCENTAR"/>
      <sheetName val="Priuštivost-novecijene_PCENTAR"/>
      <sheetName val="Nova cijena i priuštivost"/>
      <sheetName val="Kredit"/>
      <sheetName val="EFA"/>
      <sheetName val="IF"/>
      <sheetName val="Osjetljivost"/>
      <sheetName val="Analiza scenarija"/>
      <sheetName val="Matrika rizika"/>
      <sheetName val="cilji"/>
      <sheetName val="APP"/>
      <sheetName val="dozvole,KB19022020"/>
      <sheetName val="Explanation + Base"/>
      <sheetName val="Table B1"/>
      <sheetName val="Table F.8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332">
          <cell r="C332">
            <v>3.3866137877887783E-3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8">
          <cell r="G8">
            <v>0</v>
          </cell>
          <cell r="H8">
            <v>0</v>
          </cell>
          <cell r="I8">
            <v>0</v>
          </cell>
          <cell r="J8">
            <v>121537.63050377206</v>
          </cell>
          <cell r="K8">
            <v>166794.69565217392</v>
          </cell>
          <cell r="L8">
            <v>192042.04347826086</v>
          </cell>
          <cell r="M8">
            <v>217289.39130434784</v>
          </cell>
          <cell r="N8">
            <v>242536.73913043478</v>
          </cell>
          <cell r="O8">
            <v>267784.08695652173</v>
          </cell>
          <cell r="P8">
            <v>293031.4347826087</v>
          </cell>
          <cell r="Q8">
            <v>318278.78260869568</v>
          </cell>
          <cell r="R8">
            <v>343526.13043478259</v>
          </cell>
          <cell r="S8">
            <v>368773.47826086951</v>
          </cell>
          <cell r="T8">
            <v>394020.82608695648</v>
          </cell>
          <cell r="U8">
            <v>419268.1739130434</v>
          </cell>
          <cell r="V8">
            <v>444515.52173913037</v>
          </cell>
          <cell r="W8">
            <v>469762.86956521729</v>
          </cell>
          <cell r="X8">
            <v>495010.21739130421</v>
          </cell>
          <cell r="Y8">
            <v>520257.56521739112</v>
          </cell>
          <cell r="Z8">
            <v>545504.91304347804</v>
          </cell>
          <cell r="AA8">
            <v>570752.26086956507</v>
          </cell>
          <cell r="AB8">
            <v>595999.60869565199</v>
          </cell>
          <cell r="AC8">
            <v>621246.9565217389</v>
          </cell>
          <cell r="AD8">
            <v>646494.30434782582</v>
          </cell>
          <cell r="AE8">
            <v>671741.65217391285</v>
          </cell>
          <cell r="AF8">
            <v>696988.99999999977</v>
          </cell>
          <cell r="AG8">
            <v>696989</v>
          </cell>
          <cell r="AH8">
            <v>696989</v>
          </cell>
          <cell r="AI8">
            <v>696989</v>
          </cell>
          <cell r="AJ8">
            <v>696989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966266.97333364224</v>
          </cell>
          <cell r="K9">
            <v>1035090.4441791069</v>
          </cell>
          <cell r="L9">
            <v>1103913.9150245714</v>
          </cell>
          <cell r="M9">
            <v>1131466.6898699896</v>
          </cell>
          <cell r="N9">
            <v>1172776.3633820899</v>
          </cell>
          <cell r="O9">
            <v>1214086.0368941904</v>
          </cell>
          <cell r="P9">
            <v>1241638.8117396086</v>
          </cell>
          <cell r="Q9">
            <v>1269191.5865850267</v>
          </cell>
          <cell r="R9">
            <v>1310476.0046351403</v>
          </cell>
          <cell r="S9">
            <v>1351760.4226852534</v>
          </cell>
          <cell r="T9">
            <v>1379287.9420686848</v>
          </cell>
          <cell r="U9">
            <v>1406815.4614521163</v>
          </cell>
          <cell r="V9">
            <v>1448099.8795022299</v>
          </cell>
          <cell r="W9">
            <v>1516898.0948857074</v>
          </cell>
          <cell r="X9">
            <v>1516911.8169357744</v>
          </cell>
          <cell r="Y9">
            <v>1585710.0323192521</v>
          </cell>
          <cell r="Z9">
            <v>1585723.7543693194</v>
          </cell>
          <cell r="AA9">
            <v>1585737.4764193865</v>
          </cell>
          <cell r="AB9">
            <v>1585751.1984694535</v>
          </cell>
          <cell r="AC9">
            <v>1654549.413852931</v>
          </cell>
          <cell r="AD9">
            <v>1792132.1225698194</v>
          </cell>
          <cell r="AE9">
            <v>1929714.8312867074</v>
          </cell>
          <cell r="AF9">
            <v>2067297.5400035956</v>
          </cell>
          <cell r="AG9">
            <v>2067311.2620536631</v>
          </cell>
          <cell r="AH9">
            <v>2067324.9841037299</v>
          </cell>
          <cell r="AI9">
            <v>2067338.706153797</v>
          </cell>
          <cell r="AJ9">
            <v>2067352.428203864</v>
          </cell>
        </row>
        <row r="11">
          <cell r="G11">
            <v>0</v>
          </cell>
          <cell r="H11">
            <v>0</v>
          </cell>
          <cell r="I11">
            <v>0</v>
          </cell>
          <cell r="J11">
            <v>1100551.8933345689</v>
          </cell>
          <cell r="K11">
            <v>1031767.4000011585</v>
          </cell>
          <cell r="L11">
            <v>962982.906667748</v>
          </cell>
          <cell r="M11">
            <v>935469.10933438363</v>
          </cell>
          <cell r="N11">
            <v>894198.4133343373</v>
          </cell>
          <cell r="O11">
            <v>852927.71733429097</v>
          </cell>
          <cell r="P11">
            <v>825413.92000092671</v>
          </cell>
          <cell r="Q11">
            <v>797900.12266756257</v>
          </cell>
          <cell r="R11">
            <v>756629.42666751624</v>
          </cell>
          <cell r="S11">
            <v>715358.73066746991</v>
          </cell>
          <cell r="T11">
            <v>687844.93333410565</v>
          </cell>
          <cell r="U11">
            <v>660331.13600074139</v>
          </cell>
          <cell r="V11">
            <v>619060.44000069506</v>
          </cell>
          <cell r="W11">
            <v>550275.94666728459</v>
          </cell>
          <cell r="X11">
            <v>550275.94666728459</v>
          </cell>
          <cell r="Y11">
            <v>481491.45333387388</v>
          </cell>
          <cell r="Z11">
            <v>481491.45333387388</v>
          </cell>
          <cell r="AA11">
            <v>481491.45333387388</v>
          </cell>
          <cell r="AB11">
            <v>481491.45333387388</v>
          </cell>
          <cell r="AC11">
            <v>412706.96000046341</v>
          </cell>
          <cell r="AD11">
            <v>275137.97333364212</v>
          </cell>
          <cell r="AE11">
            <v>137568.98666682118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100076.32615594596</v>
          </cell>
          <cell r="K15">
            <v>116300</v>
          </cell>
          <cell r="L15">
            <v>116300</v>
          </cell>
          <cell r="M15">
            <v>116300</v>
          </cell>
          <cell r="N15">
            <v>116300</v>
          </cell>
          <cell r="O15">
            <v>116300</v>
          </cell>
          <cell r="P15">
            <v>116300</v>
          </cell>
          <cell r="Q15">
            <v>116300</v>
          </cell>
          <cell r="R15">
            <v>116300</v>
          </cell>
          <cell r="S15">
            <v>116300</v>
          </cell>
          <cell r="T15">
            <v>116300</v>
          </cell>
          <cell r="U15">
            <v>116300</v>
          </cell>
          <cell r="V15">
            <v>116300</v>
          </cell>
          <cell r="W15">
            <v>116300</v>
          </cell>
          <cell r="X15">
            <v>116300</v>
          </cell>
          <cell r="Y15">
            <v>116300</v>
          </cell>
          <cell r="Z15">
            <v>116300</v>
          </cell>
          <cell r="AA15">
            <v>116300</v>
          </cell>
          <cell r="AB15">
            <v>116300</v>
          </cell>
          <cell r="AC15">
            <v>116300</v>
          </cell>
          <cell r="AD15">
            <v>116300</v>
          </cell>
          <cell r="AE15">
            <v>116300</v>
          </cell>
          <cell r="AF15">
            <v>116300</v>
          </cell>
          <cell r="AG15">
            <v>116300</v>
          </cell>
          <cell r="AH15">
            <v>116300</v>
          </cell>
          <cell r="AI15">
            <v>116300</v>
          </cell>
          <cell r="AJ15">
            <v>116300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691129</v>
          </cell>
          <cell r="K16">
            <v>691167.97751205403</v>
          </cell>
          <cell r="L16">
            <v>691206.95502410806</v>
          </cell>
          <cell r="M16">
            <v>691245.93253616197</v>
          </cell>
          <cell r="N16">
            <v>691284.910048216</v>
          </cell>
          <cell r="O16">
            <v>691323.88756027003</v>
          </cell>
          <cell r="P16">
            <v>691362.86507232394</v>
          </cell>
          <cell r="Q16">
            <v>691401.84258437797</v>
          </cell>
          <cell r="R16">
            <v>691415.56463444512</v>
          </cell>
          <cell r="S16">
            <v>691429.28668451216</v>
          </cell>
          <cell r="T16">
            <v>691443.00873457931</v>
          </cell>
          <cell r="U16">
            <v>691456.73078464635</v>
          </cell>
          <cell r="V16">
            <v>691470.45283471351</v>
          </cell>
          <cell r="W16">
            <v>691484.17488478054</v>
          </cell>
          <cell r="X16">
            <v>691497.89693484758</v>
          </cell>
          <cell r="Y16">
            <v>691511.61898491473</v>
          </cell>
          <cell r="Z16">
            <v>691525.34103498189</v>
          </cell>
          <cell r="AA16">
            <v>691539.06308504893</v>
          </cell>
          <cell r="AB16">
            <v>691552.78513511596</v>
          </cell>
          <cell r="AC16">
            <v>691566.50718518312</v>
          </cell>
          <cell r="AD16">
            <v>691580.22923525027</v>
          </cell>
          <cell r="AE16">
            <v>691593.95128531731</v>
          </cell>
          <cell r="AF16">
            <v>691607.67333538434</v>
          </cell>
          <cell r="AG16">
            <v>691621.3953854515</v>
          </cell>
          <cell r="AH16">
            <v>691635.11743551854</v>
          </cell>
          <cell r="AI16">
            <v>691648.83948558569</v>
          </cell>
          <cell r="AJ16">
            <v>691662.56153565273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21461.304347826088</v>
          </cell>
          <cell r="K19">
            <v>50494.695652173912</v>
          </cell>
          <cell r="L19">
            <v>75742.043478260865</v>
          </cell>
          <cell r="M19">
            <v>100989.39130434782</v>
          </cell>
          <cell r="N19">
            <v>126236.73913043478</v>
          </cell>
          <cell r="O19">
            <v>151484.08695652173</v>
          </cell>
          <cell r="P19">
            <v>176731.4347826087</v>
          </cell>
          <cell r="Q19">
            <v>201978.78260869565</v>
          </cell>
          <cell r="R19">
            <v>227226.13043478259</v>
          </cell>
          <cell r="S19">
            <v>252473.47826086954</v>
          </cell>
          <cell r="T19">
            <v>277720.82608695648</v>
          </cell>
          <cell r="U19">
            <v>302968.1739130434</v>
          </cell>
          <cell r="V19">
            <v>328215.52173913037</v>
          </cell>
          <cell r="W19">
            <v>353462.86956521729</v>
          </cell>
          <cell r="X19">
            <v>378710.21739130421</v>
          </cell>
          <cell r="Y19">
            <v>403957.56521739118</v>
          </cell>
          <cell r="Z19">
            <v>429204.9130434781</v>
          </cell>
          <cell r="AA19">
            <v>454452.26086956507</v>
          </cell>
          <cell r="AB19">
            <v>479699.60869565199</v>
          </cell>
          <cell r="AC19">
            <v>504946.9565217389</v>
          </cell>
          <cell r="AD19">
            <v>530194.30434782582</v>
          </cell>
          <cell r="AE19">
            <v>555441.65217391285</v>
          </cell>
          <cell r="AF19">
            <v>580688.99999999977</v>
          </cell>
          <cell r="AG19">
            <v>580689</v>
          </cell>
          <cell r="AH19">
            <v>580689</v>
          </cell>
          <cell r="AI19">
            <v>580689</v>
          </cell>
          <cell r="AJ19">
            <v>580689</v>
          </cell>
        </row>
        <row r="20">
          <cell r="G20">
            <v>0</v>
          </cell>
          <cell r="H20">
            <v>0</v>
          </cell>
          <cell r="I20">
            <v>0</v>
          </cell>
          <cell r="J20">
            <v>1375689.8666682113</v>
          </cell>
          <cell r="K20">
            <v>1375689.8666682113</v>
          </cell>
          <cell r="L20">
            <v>1375689.8666682113</v>
          </cell>
          <cell r="M20">
            <v>1375689.8666682113</v>
          </cell>
          <cell r="N20">
            <v>1375689.8666682113</v>
          </cell>
          <cell r="O20">
            <v>1375689.8666682113</v>
          </cell>
          <cell r="P20">
            <v>1375689.8666682113</v>
          </cell>
          <cell r="Q20">
            <v>1375689.8666682113</v>
          </cell>
          <cell r="R20">
            <v>1375689.8666682113</v>
          </cell>
          <cell r="S20">
            <v>1375689.8666682113</v>
          </cell>
          <cell r="T20">
            <v>1375689.8666682113</v>
          </cell>
          <cell r="U20">
            <v>1375689.8666682113</v>
          </cell>
          <cell r="V20">
            <v>1375689.8666682113</v>
          </cell>
          <cell r="W20">
            <v>1375689.8666682113</v>
          </cell>
          <cell r="X20">
            <v>1375689.8666682113</v>
          </cell>
          <cell r="Y20">
            <v>1375689.8666682113</v>
          </cell>
          <cell r="Z20">
            <v>1375689.8666682113</v>
          </cell>
          <cell r="AA20">
            <v>1375689.8666682113</v>
          </cell>
          <cell r="AB20">
            <v>1375689.8666682113</v>
          </cell>
          <cell r="AC20">
            <v>1375689.8666682113</v>
          </cell>
          <cell r="AD20">
            <v>1375689.8666682113</v>
          </cell>
          <cell r="AE20">
            <v>1375689.8666682113</v>
          </cell>
          <cell r="AF20">
            <v>1375689.8666682113</v>
          </cell>
          <cell r="AG20">
            <v>1375689.8666682113</v>
          </cell>
          <cell r="AH20">
            <v>1375689.8666682113</v>
          </cell>
          <cell r="AI20">
            <v>1375689.8666682113</v>
          </cell>
          <cell r="AJ20">
            <v>1375689.8666682113</v>
          </cell>
        </row>
        <row r="75">
          <cell r="E75">
            <v>0</v>
          </cell>
          <cell r="F75">
            <v>0</v>
          </cell>
        </row>
      </sheetData>
      <sheetData sheetId="35" refreshError="1"/>
      <sheetData sheetId="36" refreshError="1"/>
      <sheetData sheetId="37">
        <row r="264">
          <cell r="I264">
            <v>1049.25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losno"/>
      <sheetName val="zgošč."/>
      <sheetName val="zgošč._predizmer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ZS 2011"/>
      <sheetName val="DEM TR"/>
      <sheetName val="ANALIZA POT"/>
      <sheetName val="VAR SEP"/>
      <sheetName val="GHG"/>
      <sheetName val="ORGANIZACIJA"/>
      <sheetName val="TROŠKOVI USLUGA"/>
      <sheetName val="INVESTICIJA"/>
      <sheetName val="GANT"/>
      <sheetName val="REGISTAR RIZIKA"/>
      <sheetName val="MODULI 1, 2 i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_Količine,SG04042017"/>
      <sheetName val="skupne kolicine,SG04042017"/>
      <sheetName val="Priključki,SG04042017"/>
      <sheetName val="FS2014 podatki"/>
      <sheetName val="Investicije,DN09092016"/>
      <sheetName val="Tabela 4.49_U, LK26092016"/>
      <sheetName val="tabela 4.49_N, LK26092016"/>
      <sheetName val="Kratk.Umag-Novigrad, LK27092016"/>
      <sheetName val="Investicija Umag, LK26092016"/>
      <sheetName val="Kratk.Novigrad, LK26092016"/>
      <sheetName val="Kratk.Umag-Novigrad,LK26092016"/>
      <sheetName val="inv.UPOV_U,ŠG09092016"/>
      <sheetName val="god.troš_U,ŠG09092016"/>
      <sheetName val="reupotrijeba vode_U,ŠG09092016"/>
      <sheetName val="cijena vode,DD13062015"/>
      <sheetName val="Inv. UPOV_N, DD13062015"/>
      <sheetName val="Godišnji troškovi_N, DD13062015"/>
      <sheetName val="Reupotreba vode_N, DD13062015"/>
      <sheetName val="Staklenički plinovi,DN04092016"/>
      <sheetName val="JPP, DD24042017"/>
      <sheetName val="U_JIVU_Različito"/>
      <sheetName val="U_JIVU_RDG"/>
      <sheetName val="U_JIVU_BS"/>
      <sheetName val="U_JIVU_Analiza"/>
      <sheetName val="U_JIVU_JPP"/>
      <sheetName val="U_Informiranje i vidljivost"/>
      <sheetName val="Makroekonomski pokazatelji"/>
      <sheetName val="U_Trošak CO2"/>
      <sheetName val="U_Plan provedbe"/>
      <sheetName val="U_Plan nabave"/>
      <sheetName val="U_Investicija"/>
      <sheetName val="U_Održavanje"/>
      <sheetName val="U_Amortizacija"/>
      <sheetName val="U_JIVU_Postojeća cijena"/>
      <sheetName val="U_JIVU_Postojeća priuštivost"/>
      <sheetName val="U_Naknade"/>
      <sheetName val="kredit"/>
      <sheetName val="U_RDG bezP"/>
      <sheetName val="U_RDG sP"/>
      <sheetName val="U_Cijena &amp; Priuštivost"/>
      <sheetName val="U_Financijski preostatak"/>
      <sheetName val="U_Ekonomski preostatak"/>
      <sheetName val="U_FEA"/>
      <sheetName val="U_Izvori financiranja"/>
      <sheetName val="U_Analiza osjetljivosti"/>
      <sheetName val="U_Matrika rizika"/>
      <sheetName val="iskustva"/>
      <sheetName val="FS"/>
      <sheetName val="APP"/>
      <sheetName val="APP (2)"/>
      <sheetName val="popis dozvola"/>
      <sheetName val="Explanation + Base"/>
      <sheetName val="Table B1"/>
      <sheetName val="Table F.8.1"/>
    </sheetNames>
    <sheetDataSet>
      <sheetData sheetId="0">
        <row r="138">
          <cell r="J138">
            <v>18734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6">
          <cell r="E6">
            <v>3</v>
          </cell>
        </row>
      </sheetData>
      <sheetData sheetId="30">
        <row r="6">
          <cell r="E6">
            <v>165100013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4">
          <cell r="C4">
            <v>461571600.60000002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>
        <row r="5">
          <cell r="J5" t="str">
            <v>EUR</v>
          </cell>
        </row>
        <row r="6">
          <cell r="J6" t="str">
            <v>HRK</v>
          </cell>
        </row>
      </sheetData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rna tablica"/>
      <sheetName val="Bj+Ro_Količine,SG01062017 "/>
      <sheetName val="Bj_Količine"/>
      <sheetName val="Ro_Količine"/>
      <sheetName val="bilanca,SG01062017"/>
      <sheetName val="skupne kolicine"/>
      <sheetName val="vodoopskrba,DB04072017"/>
      <sheetName val="RAZLIKE U DULJINAMA,DB30062017"/>
      <sheetName val="INVEST.POG.TROŠKOVI,DB30062017"/>
      <sheetName val="odvodnja,DD16022016"/>
      <sheetName val="tlačni ispust,DD30062016"/>
      <sheetName val="pročišćavanje, DD06072016"/>
      <sheetName val="mulj, DD08032016"/>
      <sheetName val="oprema, DD19112016"/>
      <sheetName val="Bilanca"/>
      <sheetName val="RDG"/>
      <sheetName val="oprema, DD09062017"/>
      <sheetName val="Staklenički plinovi, DN26022016"/>
      <sheetName val="NADZOR,DD08092017"/>
      <sheetName val="U_vidljivost200092017"/>
      <sheetName val="U_gospodarstvo"/>
      <sheetName val="Makroekonomski pokazatelji"/>
      <sheetName val="JIVU_iskustva,SJ30062017"/>
      <sheetName val="U_JIVU_Različito"/>
      <sheetName val="U_JIVU_RDG"/>
      <sheetName val="U_JIVU_BS"/>
      <sheetName val="U_JIVU_Analiza"/>
      <sheetName val="JI, A, SJ05072016"/>
      <sheetName val="JI, B, SJ05072016"/>
      <sheetName val="U_Količine 05062017"/>
      <sheetName val="U_Trošak CO2"/>
      <sheetName val="U_JPP 24112016"/>
      <sheetName val="U_Plan provedbe 01062017"/>
      <sheetName val="U_Plan nabave"/>
      <sheetName val="U_Investicija"/>
      <sheetName val="U_Održavanje"/>
      <sheetName val="U_Amortizacija"/>
      <sheetName val="U_Postojeća cijena"/>
      <sheetName val="U_Naknade"/>
      <sheetName val="jedinstveni isporučitelj A"/>
      <sheetName val="U_RDG bezP"/>
      <sheetName val="U_RDG sP"/>
      <sheetName val="U_Nova cijena i PRIUŠ"/>
      <sheetName val="U_FEA"/>
      <sheetName val="U_Izvori financiranja"/>
      <sheetName val="U_Analiza osjetljivosti"/>
      <sheetName val="Analiza scenarija"/>
      <sheetName val="U_Matrika rizika"/>
      <sheetName val="projekti"/>
      <sheetName val="cilji+APP"/>
      <sheetName val="FS, APP"/>
      <sheetName val="Explanation + Base"/>
      <sheetName val="Table B1"/>
      <sheetName val="Table F.8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>
        <row r="10">
          <cell r="G10" t="str">
            <v>2014.</v>
          </cell>
        </row>
      </sheetData>
      <sheetData sheetId="26">
        <row r="85">
          <cell r="D85" t="str">
            <v>2014.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VP, ŽM17032016"/>
      <sheetName val="Količine VodovodP, UH_CBA_PulaS"/>
      <sheetName val="U_Količine, ŠG16032016"/>
      <sheetName val="bilanca, ŠG16032016"/>
      <sheetName val="Oprema, ŽM16112015"/>
      <sheetName val="Stak.plin-odabrano,DN08122016"/>
      <sheetName val="Investicije-odabrano,DN22052017"/>
      <sheetName val="UPOV-i"/>
      <sheetName val="U_JIVU_RDG Albanež"/>
      <sheetName val="U_JIVU_RDG Vodovod Pula"/>
      <sheetName val="Makroekonomski pokazatelji"/>
      <sheetName val="U_Trošak CO2"/>
      <sheetName val="U_Informiranje"/>
      <sheetName val="U_JIVU_JPP"/>
      <sheetName val="U_Plan provedbe"/>
      <sheetName val="U_Plan nabave"/>
      <sheetName val="U_Količine za CBA"/>
      <sheetName val="U_Naknade"/>
      <sheetName val="U_Investicija"/>
      <sheetName val="U_Amortizacija"/>
      <sheetName val="U_Održavanje"/>
      <sheetName val="U_RDG bez projekta"/>
      <sheetName val="U_RDG s projektom"/>
      <sheetName val="U_Cijena i priuštivost"/>
      <sheetName val="U_Financijski preostatak"/>
      <sheetName val="U_Ekonomski preostatak"/>
      <sheetName val="U_FEA"/>
      <sheetName val="U_Izvori financiranja"/>
      <sheetName val="U_Analiza osjetljivosti"/>
      <sheetName val="U_Matrika rizika"/>
      <sheetName val="P+"/>
      <sheetName val="P-"/>
      <sheetName val="O+"/>
      <sheetName val="O-"/>
      <sheetName val="I+"/>
      <sheetName val="I-"/>
      <sheetName val="FNPV_I"/>
      <sheetName val="ENPV_P"/>
      <sheetName val="ENPV_I"/>
      <sheetName val="cilj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C5" t="str">
            <v>Vodovod Pula d.o.o.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ličineVP, ŽM17032016"/>
      <sheetName val="Količine VodovodP, UH_CBA_PulaS"/>
      <sheetName val="U_Količine, ŠG16032016"/>
      <sheetName val="bilanca, ŠG16032016"/>
      <sheetName val="Oprema, ŽM16112015"/>
      <sheetName val="Stak.plin-odabrano,DN08122016"/>
      <sheetName val="Investicije-odabrano,DN22052017"/>
      <sheetName val="UPOV-i"/>
      <sheetName val="U_JIVU_RDG Albanež"/>
      <sheetName val="U_JIVU_RDG Vodovod Pula"/>
      <sheetName val="Makroekonomski pokazatelji"/>
      <sheetName val="U_Trošak CO2"/>
      <sheetName val="U_Informiranje"/>
      <sheetName val="U_JIVU_JPP"/>
      <sheetName val="U_Plan provedbe"/>
      <sheetName val="U_Plan nabave"/>
      <sheetName val="U_Količine za CBA"/>
      <sheetName val="U_Naknade"/>
      <sheetName val="U_Investicija"/>
      <sheetName val="U_Amortizacija"/>
      <sheetName val="U_Održavanje"/>
      <sheetName val="U_RDG bez projekta"/>
      <sheetName val="U_RDG s projektom"/>
      <sheetName val="U_Cijena i priuštivost"/>
      <sheetName val="U_Financijski preostatak"/>
      <sheetName val="U_Ekonomski preostatak"/>
      <sheetName val="U_FEA"/>
      <sheetName val="U_Izvori financiranja"/>
      <sheetName val="U_Analiza osjetljivosti"/>
      <sheetName val="U_Matrika rizika"/>
      <sheetName val="P+"/>
      <sheetName val="P-"/>
      <sheetName val="O+"/>
      <sheetName val="O-"/>
      <sheetName val="I+"/>
      <sheetName val="I-"/>
      <sheetName val="FNPV_I"/>
      <sheetName val="ENPV_P"/>
      <sheetName val="ENPV_I"/>
      <sheetName val="cilj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27">
          <cell r="D227">
            <v>78770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1.Zunanja"/>
      <sheetName val="12.Pripravljalna"/>
      <sheetName val="13.Upr.st.-teh."/>
      <sheetName val="14.Upr.st.-pis."/>
      <sheetName val="15.Peskolov"/>
      <sheetName val="16.SBR"/>
      <sheetName val="17.Merilno mesto"/>
      <sheetName val="18.Kanal"/>
      <sheetName val="19.Vodovod"/>
      <sheetName val="Obratovanje"/>
      <sheetName val="Energija"/>
      <sheetName val="Popis gr."/>
      <sheetName val="Predizmere"/>
      <sheetName val="Predizm.SBR"/>
      <sheetName val="Tehnologij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"/>
      <sheetName val="KANAL K-IA+IIM"/>
      <sheetName val="PREVEZAVA K-IIM"/>
      <sheetName val="PREVEZAVA K-IIIM"/>
      <sheetName val="KANAL K-IIM0"/>
      <sheetName val="OBNOVA K-IIIM"/>
      <sheetName val="ZB-1"/>
      <sheetName val="PLATO ZA VLAŽENJE LESA"/>
      <sheetName val="TLAČNI VOD IN NN DOVOD"/>
      <sheetName val="OSTALE PREVEZA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N REKAPITULACIJA"/>
      <sheetName val="VP1-REKAPITULACIJA"/>
      <sheetName val="VP1-PRIPRAVLJALNA in ZEMELJSKA"/>
      <sheetName val="VP1-GRADBENA IN OBRTNIŠKA"/>
      <sheetName val="VP1-ZUNANJA UREDITEV"/>
      <sheetName val="VP1-ZAKLJUČNA DELA"/>
      <sheetName val="VP1-STROJNE-INST"/>
      <sheetName val="VP1-NN PRIKLJUČEK"/>
      <sheetName val="VP1-ELEKTRO INST"/>
      <sheetName val="VP2-REKAPITULACIJA"/>
      <sheetName val="VP2-PRIPRAVLJALNA in ZEMELJSKA"/>
      <sheetName val="VP2-GRADBENA IN OBRTNIŠKA"/>
      <sheetName val="VP2-ZUNANJA UREDITEV"/>
      <sheetName val="VP2-ZAKLJUČNA DELA"/>
      <sheetName val="VP2-STROJNE INŠT."/>
      <sheetName val="VP2-NN PRIKLUČEK"/>
      <sheetName val="VP2-ELEKTRO INST."/>
      <sheetName val="ZDR. JASEK"/>
      <sheetName val="ČRP 1"/>
      <sheetName val="ČRP 2"/>
      <sheetName val="EVP-EV1"/>
      <sheetName val="EVP-EV2"/>
      <sheetName val="EVP-E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01"/>
      <sheetName val="Tab 02"/>
      <sheetName val="Sheet15"/>
      <sheetName val="Sheet1"/>
      <sheetName val="DEM"/>
      <sheetName val="ANALIZA POT"/>
      <sheetName val="VO2 grafovi"/>
      <sheetName val="CS"/>
      <sheetName val="TC"/>
      <sheetName val="CJEN"/>
      <sheetName val="IZ CJ"/>
      <sheetName val="JED CJ"/>
      <sheetName val="VAR SEP"/>
      <sheetName val="GHG"/>
      <sheetName val="OD2 grafovi"/>
      <sheetName val="ORGANIZACIJA"/>
      <sheetName val="TROŠKOVI USLUGA"/>
      <sheetName val="VAR AGL"/>
      <sheetName val="NPV VAR AGL"/>
      <sheetName val="VAR UPOV"/>
      <sheetName val="VAR UPOV - TEHN"/>
      <sheetName val="NPV VAR UPOV2"/>
      <sheetName val="CAPEX &amp; OPEX"/>
      <sheetName val="INV po KOM"/>
      <sheetName val="CAPEX &amp; OPEX (2)"/>
      <sheetName val="INVESTICIJA"/>
      <sheetName val="VO postojeće"/>
      <sheetName val="OD1 grafovi"/>
      <sheetName val="VO1 grafovi"/>
      <sheetName val="GA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1">
          <cell r="D21" t="str">
            <v>INŽENJER 1</v>
          </cell>
        </row>
        <row r="22">
          <cell r="D22" t="str">
            <v>INŽENJER 2</v>
          </cell>
        </row>
        <row r="23">
          <cell r="D23" t="str">
            <v>INŽENJER 3</v>
          </cell>
        </row>
        <row r="24">
          <cell r="D24" t="str">
            <v>INŽENJER 4</v>
          </cell>
        </row>
        <row r="163">
          <cell r="M163" t="str">
            <v>YB &amp; RB</v>
          </cell>
        </row>
        <row r="164">
          <cell r="M164" t="str">
            <v>YB</v>
          </cell>
        </row>
        <row r="165">
          <cell r="M165" t="str">
            <v>RB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69904-1F0D-4D86-8D73-4CBC43937E31}">
  <sheetPr>
    <tabColor theme="5" tint="0.59999389629810485"/>
  </sheetPr>
  <dimension ref="A2:AJ87"/>
  <sheetViews>
    <sheetView topLeftCell="A70" workbookViewId="0">
      <selection activeCell="B14" sqref="B14"/>
    </sheetView>
  </sheetViews>
  <sheetFormatPr defaultRowHeight="11.25" outlineLevelRow="1" x14ac:dyDescent="0.2"/>
  <cols>
    <col min="1" max="1" width="9.140625" style="1"/>
    <col min="2" max="2" width="50.85546875" style="1" customWidth="1"/>
    <col min="3" max="3" width="8.7109375" style="1" bestFit="1" customWidth="1"/>
    <col min="4" max="16384" width="9.140625" style="1"/>
  </cols>
  <sheetData>
    <row r="2" spans="2:36" ht="15" x14ac:dyDescent="0.25">
      <c r="F2" s="2"/>
      <c r="G2" s="2"/>
      <c r="H2" s="2"/>
      <c r="I2" s="2"/>
    </row>
    <row r="4" spans="2:36" ht="15.75" x14ac:dyDescent="0.25">
      <c r="B4" s="3" t="s">
        <v>0</v>
      </c>
      <c r="E4" s="4">
        <v>1</v>
      </c>
      <c r="F4" s="4">
        <f>+E4+1</f>
        <v>2</v>
      </c>
      <c r="G4" s="4">
        <f t="shared" ref="G4:AH4" si="0">+F4+1</f>
        <v>3</v>
      </c>
      <c r="H4" s="4">
        <f t="shared" si="0"/>
        <v>4</v>
      </c>
      <c r="I4" s="4">
        <f t="shared" si="0"/>
        <v>5</v>
      </c>
      <c r="J4" s="4">
        <f t="shared" si="0"/>
        <v>6</v>
      </c>
      <c r="K4" s="4">
        <f t="shared" si="0"/>
        <v>7</v>
      </c>
      <c r="L4" s="4">
        <f t="shared" si="0"/>
        <v>8</v>
      </c>
      <c r="M4" s="4">
        <f t="shared" si="0"/>
        <v>9</v>
      </c>
      <c r="N4" s="4">
        <f t="shared" si="0"/>
        <v>10</v>
      </c>
      <c r="O4" s="4">
        <f t="shared" si="0"/>
        <v>11</v>
      </c>
      <c r="P4" s="4">
        <f t="shared" si="0"/>
        <v>12</v>
      </c>
      <c r="Q4" s="4">
        <f t="shared" si="0"/>
        <v>13</v>
      </c>
      <c r="R4" s="4">
        <f t="shared" si="0"/>
        <v>14</v>
      </c>
      <c r="S4" s="4">
        <f t="shared" si="0"/>
        <v>15</v>
      </c>
      <c r="T4" s="4">
        <f t="shared" si="0"/>
        <v>16</v>
      </c>
      <c r="U4" s="4">
        <f t="shared" si="0"/>
        <v>17</v>
      </c>
      <c r="V4" s="4">
        <f t="shared" si="0"/>
        <v>18</v>
      </c>
      <c r="W4" s="4">
        <f t="shared" si="0"/>
        <v>19</v>
      </c>
      <c r="X4" s="4">
        <f t="shared" si="0"/>
        <v>20</v>
      </c>
      <c r="Y4" s="4">
        <f t="shared" si="0"/>
        <v>21</v>
      </c>
      <c r="Z4" s="4">
        <f t="shared" si="0"/>
        <v>22</v>
      </c>
      <c r="AA4" s="4">
        <f t="shared" si="0"/>
        <v>23</v>
      </c>
      <c r="AB4" s="4">
        <f t="shared" si="0"/>
        <v>24</v>
      </c>
      <c r="AC4" s="4">
        <f t="shared" si="0"/>
        <v>25</v>
      </c>
      <c r="AD4" s="4">
        <f t="shared" si="0"/>
        <v>26</v>
      </c>
      <c r="AE4" s="4">
        <f t="shared" si="0"/>
        <v>27</v>
      </c>
      <c r="AF4" s="4">
        <f t="shared" si="0"/>
        <v>28</v>
      </c>
      <c r="AG4" s="4">
        <f t="shared" si="0"/>
        <v>29</v>
      </c>
      <c r="AH4" s="4">
        <f t="shared" si="0"/>
        <v>30</v>
      </c>
      <c r="AI4" s="4"/>
      <c r="AJ4" s="4"/>
    </row>
    <row r="5" spans="2:36" x14ac:dyDescent="0.2">
      <c r="B5" s="5" t="s">
        <v>1</v>
      </c>
      <c r="C5" s="6" t="s">
        <v>2</v>
      </c>
      <c r="D5" s="6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  <c r="O5" s="7" t="s">
        <v>14</v>
      </c>
      <c r="P5" s="7" t="s">
        <v>15</v>
      </c>
      <c r="Q5" s="7" t="s">
        <v>16</v>
      </c>
      <c r="R5" s="7" t="s">
        <v>17</v>
      </c>
      <c r="S5" s="7" t="s">
        <v>18</v>
      </c>
      <c r="T5" s="7" t="s">
        <v>19</v>
      </c>
      <c r="U5" s="7" t="s">
        <v>20</v>
      </c>
      <c r="V5" s="7" t="s">
        <v>21</v>
      </c>
      <c r="W5" s="7" t="s">
        <v>22</v>
      </c>
      <c r="X5" s="7" t="s">
        <v>23</v>
      </c>
      <c r="Y5" s="7" t="s">
        <v>24</v>
      </c>
      <c r="Z5" s="7" t="s">
        <v>25</v>
      </c>
      <c r="AA5" s="7" t="s">
        <v>26</v>
      </c>
      <c r="AB5" s="7" t="s">
        <v>27</v>
      </c>
      <c r="AC5" s="7" t="s">
        <v>28</v>
      </c>
      <c r="AD5" s="7" t="s">
        <v>29</v>
      </c>
      <c r="AE5" s="7" t="s">
        <v>30</v>
      </c>
      <c r="AF5" s="7" t="s">
        <v>31</v>
      </c>
      <c r="AG5" s="7" t="s">
        <v>32</v>
      </c>
      <c r="AH5" s="7" t="s">
        <v>33</v>
      </c>
    </row>
    <row r="6" spans="2:36" x14ac:dyDescent="0.2">
      <c r="B6" s="8" t="s">
        <v>34</v>
      </c>
      <c r="C6" s="9">
        <f t="shared" ref="C6:AH6" si="1">SUM(C7:C10)</f>
        <v>77105322</v>
      </c>
      <c r="D6" s="9">
        <f t="shared" si="1"/>
        <v>77211560.18222037</v>
      </c>
      <c r="E6" s="10">
        <f t="shared" si="1"/>
        <v>77317798.364440769</v>
      </c>
      <c r="F6" s="10">
        <f t="shared" si="1"/>
        <v>77424036.546661139</v>
      </c>
      <c r="G6" s="10">
        <f t="shared" si="1"/>
        <v>77530274.728881508</v>
      </c>
      <c r="H6" s="10">
        <f t="shared" si="1"/>
        <v>79824869.408273876</v>
      </c>
      <c r="I6" s="10">
        <f t="shared" si="1"/>
        <v>79904513.006180286</v>
      </c>
      <c r="J6" s="10">
        <f t="shared" si="1"/>
        <v>79964146.886764407</v>
      </c>
      <c r="K6" s="10">
        <f t="shared" si="1"/>
        <v>80023780.767348498</v>
      </c>
      <c r="L6" s="10">
        <f t="shared" si="1"/>
        <v>80083414.647932604</v>
      </c>
      <c r="M6" s="10">
        <f t="shared" si="1"/>
        <v>80143048.52851671</v>
      </c>
      <c r="N6" s="10">
        <f t="shared" si="1"/>
        <v>80202682.409100816</v>
      </c>
      <c r="O6" s="10">
        <f t="shared" si="1"/>
        <v>80262316.289684907</v>
      </c>
      <c r="P6" s="10">
        <f t="shared" si="1"/>
        <v>80299669.431320652</v>
      </c>
      <c r="Q6" s="10">
        <f t="shared" si="1"/>
        <v>80337022.572956398</v>
      </c>
      <c r="R6" s="10">
        <f t="shared" si="1"/>
        <v>80374375.714592159</v>
      </c>
      <c r="S6" s="10">
        <f t="shared" si="1"/>
        <v>80411728.856227905</v>
      </c>
      <c r="T6" s="10">
        <f t="shared" si="1"/>
        <v>80449081.997863635</v>
      </c>
      <c r="U6" s="10">
        <f t="shared" si="1"/>
        <v>80486435.139499381</v>
      </c>
      <c r="V6" s="10">
        <f t="shared" si="1"/>
        <v>80523788.281135127</v>
      </c>
      <c r="W6" s="10">
        <f t="shared" si="1"/>
        <v>80561141.422770873</v>
      </c>
      <c r="X6" s="10">
        <f t="shared" si="1"/>
        <v>80598494.564406618</v>
      </c>
      <c r="Y6" s="10">
        <f t="shared" si="1"/>
        <v>80635847.706042349</v>
      </c>
      <c r="Z6" s="10">
        <f t="shared" si="1"/>
        <v>80673200.847678095</v>
      </c>
      <c r="AA6" s="10">
        <f t="shared" si="1"/>
        <v>80710553.989313856</v>
      </c>
      <c r="AB6" s="10">
        <f t="shared" si="1"/>
        <v>80747907.130949602</v>
      </c>
      <c r="AC6" s="10">
        <f t="shared" si="1"/>
        <v>80785260.272585362</v>
      </c>
      <c r="AD6" s="10">
        <f t="shared" si="1"/>
        <v>80822613.414221078</v>
      </c>
      <c r="AE6" s="10">
        <f t="shared" si="1"/>
        <v>80834719.208030745</v>
      </c>
      <c r="AF6" s="10">
        <f t="shared" si="1"/>
        <v>80846825.001840413</v>
      </c>
      <c r="AG6" s="10">
        <f t="shared" si="1"/>
        <v>80858930.795650065</v>
      </c>
      <c r="AH6" s="10">
        <f t="shared" si="1"/>
        <v>80871036.589459732</v>
      </c>
    </row>
    <row r="7" spans="2:36" x14ac:dyDescent="0.2">
      <c r="B7" s="11" t="s">
        <v>35</v>
      </c>
      <c r="C7" s="12">
        <f>+'[1]RDG Vodovod Pula'!I9</f>
        <v>65559909</v>
      </c>
      <c r="D7" s="12">
        <f t="shared" ref="D7:AH7" si="2">+$C$7*(D45/$C$45)</f>
        <v>65666147.182220377</v>
      </c>
      <c r="E7" s="13">
        <f t="shared" si="2"/>
        <v>65772385.364440762</v>
      </c>
      <c r="F7" s="13">
        <f t="shared" si="2"/>
        <v>65878623.546661139</v>
      </c>
      <c r="G7" s="13">
        <f t="shared" si="2"/>
        <v>65984861.728881516</v>
      </c>
      <c r="H7" s="13">
        <f t="shared" si="2"/>
        <v>66091099.911101893</v>
      </c>
      <c r="I7" s="13">
        <f t="shared" si="2"/>
        <v>66125447.466347858</v>
      </c>
      <c r="J7" s="13">
        <f t="shared" si="2"/>
        <v>66159795.021593824</v>
      </c>
      <c r="K7" s="13">
        <f t="shared" si="2"/>
        <v>66194142.576839775</v>
      </c>
      <c r="L7" s="13">
        <f t="shared" si="2"/>
        <v>66228490.132085741</v>
      </c>
      <c r="M7" s="13">
        <f t="shared" si="2"/>
        <v>66262837.687331706</v>
      </c>
      <c r="N7" s="13">
        <f t="shared" si="2"/>
        <v>66297185.242577672</v>
      </c>
      <c r="O7" s="13">
        <f t="shared" si="2"/>
        <v>66331532.797823623</v>
      </c>
      <c r="P7" s="13">
        <f t="shared" si="2"/>
        <v>66343624.869583219</v>
      </c>
      <c r="Q7" s="13">
        <f t="shared" si="2"/>
        <v>66355716.941342808</v>
      </c>
      <c r="R7" s="13">
        <f t="shared" si="2"/>
        <v>66367809.013102405</v>
      </c>
      <c r="S7" s="13">
        <f t="shared" si="2"/>
        <v>66379901.084862001</v>
      </c>
      <c r="T7" s="13">
        <f t="shared" si="2"/>
        <v>66391993.156621575</v>
      </c>
      <c r="U7" s="13">
        <f t="shared" si="2"/>
        <v>66404085.228381172</v>
      </c>
      <c r="V7" s="13">
        <f t="shared" si="2"/>
        <v>66416177.300140768</v>
      </c>
      <c r="W7" s="13">
        <f t="shared" si="2"/>
        <v>66428269.371900357</v>
      </c>
      <c r="X7" s="13">
        <f t="shared" si="2"/>
        <v>66440361.443659954</v>
      </c>
      <c r="Y7" s="13">
        <f t="shared" si="2"/>
        <v>66452453.515419535</v>
      </c>
      <c r="Z7" s="13">
        <f t="shared" si="2"/>
        <v>66464545.587179124</v>
      </c>
      <c r="AA7" s="13">
        <f t="shared" si="2"/>
        <v>66476637.658938721</v>
      </c>
      <c r="AB7" s="13">
        <f t="shared" si="2"/>
        <v>66488729.730698317</v>
      </c>
      <c r="AC7" s="13">
        <f t="shared" si="2"/>
        <v>66500821.802457906</v>
      </c>
      <c r="AD7" s="13">
        <f t="shared" si="2"/>
        <v>66512913.874217488</v>
      </c>
      <c r="AE7" s="13">
        <f t="shared" si="2"/>
        <v>66525005.945977084</v>
      </c>
      <c r="AF7" s="13">
        <f t="shared" si="2"/>
        <v>66537098.017736688</v>
      </c>
      <c r="AG7" s="13">
        <f t="shared" si="2"/>
        <v>66549190.08949627</v>
      </c>
      <c r="AH7" s="13">
        <f t="shared" si="2"/>
        <v>66561282.161255866</v>
      </c>
    </row>
    <row r="8" spans="2:36" x14ac:dyDescent="0.2">
      <c r="B8" s="14" t="s">
        <v>36</v>
      </c>
      <c r="C8" s="15">
        <f>+'[2]RDG s projektom'!E8+'[2]RDG s projektom'!E9</f>
        <v>0</v>
      </c>
      <c r="D8" s="15">
        <f>+'[2]RDG s projektom'!F8+'[2]RDG s projektom'!F9</f>
        <v>0</v>
      </c>
      <c r="E8" s="15">
        <f>+'[2]RDG s projektom'!G8+'[2]RDG s projektom'!G9</f>
        <v>0</v>
      </c>
      <c r="F8" s="15">
        <f>+'[2]RDG s projektom'!H8+'[2]RDG s projektom'!H9</f>
        <v>0</v>
      </c>
      <c r="G8" s="15">
        <f>+'[2]RDG s projektom'!I8+'[2]RDG s projektom'!I9</f>
        <v>0</v>
      </c>
      <c r="H8" s="15">
        <f>+'[2]RDG s projektom'!J8+'[2]RDG s projektom'!J9</f>
        <v>1087804.6038374142</v>
      </c>
      <c r="I8" s="15">
        <f>+'[2]RDG s projektom'!K8+'[2]RDG s projektom'!K9</f>
        <v>1201885.1398312808</v>
      </c>
      <c r="J8" s="15">
        <f>+'[2]RDG s projektom'!L8+'[2]RDG s projektom'!L9</f>
        <v>1295955.9585028323</v>
      </c>
      <c r="K8" s="15">
        <f>+'[2]RDG s projektom'!M8+'[2]RDG s projektom'!M9</f>
        <v>1348756.0811743375</v>
      </c>
      <c r="L8" s="15">
        <f>+'[2]RDG s projektom'!N8+'[2]RDG s projektom'!N9</f>
        <v>1415313.1025125247</v>
      </c>
      <c r="M8" s="15">
        <f>+'[2]RDG s projektom'!O8+'[2]RDG s projektom'!O9</f>
        <v>1481870.1238507121</v>
      </c>
      <c r="N8" s="15">
        <f>+'[2]RDG s projektom'!P8+'[2]RDG s projektom'!P9</f>
        <v>1534670.2465222173</v>
      </c>
      <c r="O8" s="15">
        <f>+'[2]RDG s projektom'!Q8+'[2]RDG s projektom'!Q9</f>
        <v>1587470.3691937225</v>
      </c>
      <c r="P8" s="15">
        <f>+'[2]RDG s projektom'!R8+'[2]RDG s projektom'!R9</f>
        <v>1654002.135069923</v>
      </c>
      <c r="Q8" s="15">
        <f>+'[2]RDG s projektom'!S8+'[2]RDG s projektom'!S9</f>
        <v>1720533.9009461231</v>
      </c>
      <c r="R8" s="15">
        <f>+'[2]RDG s projektom'!T8+'[2]RDG s projektom'!T9</f>
        <v>1773308.7681556414</v>
      </c>
      <c r="S8" s="15">
        <f>+'[2]RDG s projektom'!U8+'[2]RDG s projektom'!U9</f>
        <v>1826083.6353651597</v>
      </c>
      <c r="T8" s="15">
        <f>+'[2]RDG s projektom'!V8+'[2]RDG s projektom'!V9</f>
        <v>1892615.4012413602</v>
      </c>
      <c r="U8" s="15">
        <f>+'[2]RDG s projektom'!W8+'[2]RDG s projektom'!W9</f>
        <v>1986660.9644509247</v>
      </c>
      <c r="V8" s="15">
        <f>+'[2]RDG s projektom'!X8+'[2]RDG s projektom'!X9</f>
        <v>2011922.0343270786</v>
      </c>
      <c r="W8" s="15">
        <f>+'[2]RDG s projektom'!Y8+'[2]RDG s projektom'!Y9</f>
        <v>2105967.597536643</v>
      </c>
      <c r="X8" s="15">
        <f>+'[2]RDG s projektom'!Z8+'[2]RDG s projektom'!Z9</f>
        <v>2131228.6674127975</v>
      </c>
      <c r="Y8" s="15">
        <f>+'[2]RDG s projektom'!AA8+'[2]RDG s projektom'!AA9</f>
        <v>2156489.7372889514</v>
      </c>
      <c r="Z8" s="15">
        <f>+'[2]RDG s projektom'!AB8+'[2]RDG s projektom'!AB9</f>
        <v>2181750.8071651054</v>
      </c>
      <c r="AA8" s="15">
        <f>+'[2]RDG s projektom'!AC8+'[2]RDG s projektom'!AC9</f>
        <v>2275796.3703746698</v>
      </c>
      <c r="AB8" s="15">
        <f>+'[2]RDG s projektom'!AD8+'[2]RDG s projektom'!AD9</f>
        <v>2438626.4269176451</v>
      </c>
      <c r="AC8" s="15">
        <f>+'[2]RDG s projektom'!AE8+'[2]RDG s projektom'!AE9</f>
        <v>2601456.48346062</v>
      </c>
      <c r="AD8" s="15">
        <f>+'[2]RDG s projektom'!AF8+'[2]RDG s projektom'!AF9</f>
        <v>2764286.5400035954</v>
      </c>
      <c r="AE8" s="15">
        <f>+'[2]RDG s projektom'!AG8+'[2]RDG s projektom'!AG9</f>
        <v>2764300.2620536629</v>
      </c>
      <c r="AF8" s="15">
        <f>+'[2]RDG s projektom'!AH8+'[2]RDG s projektom'!AH9</f>
        <v>2764313.9841037299</v>
      </c>
      <c r="AG8" s="15">
        <f>+'[2]RDG s projektom'!AI8+'[2]RDG s projektom'!AI9</f>
        <v>2764327.706153797</v>
      </c>
      <c r="AH8" s="15">
        <f>+'[2]RDG s projektom'!AJ8+'[2]RDG s projektom'!AJ9</f>
        <v>2764341.428203864</v>
      </c>
    </row>
    <row r="9" spans="2:36" x14ac:dyDescent="0.2">
      <c r="B9" s="11" t="s">
        <v>37</v>
      </c>
      <c r="C9" s="12">
        <f>+'[1]RDG Vodovod Pula'!I10</f>
        <v>11545413</v>
      </c>
      <c r="D9" s="12">
        <f>+C9</f>
        <v>11545413</v>
      </c>
      <c r="E9" s="13">
        <f t="shared" ref="E9:AH9" si="3">+D9</f>
        <v>11545413</v>
      </c>
      <c r="F9" s="13">
        <f t="shared" si="3"/>
        <v>11545413</v>
      </c>
      <c r="G9" s="13">
        <f t="shared" si="3"/>
        <v>11545413</v>
      </c>
      <c r="H9" s="13">
        <f t="shared" si="3"/>
        <v>11545413</v>
      </c>
      <c r="I9" s="13">
        <f t="shared" si="3"/>
        <v>11545413</v>
      </c>
      <c r="J9" s="13">
        <f t="shared" si="3"/>
        <v>11545413</v>
      </c>
      <c r="K9" s="13">
        <f t="shared" si="3"/>
        <v>11545413</v>
      </c>
      <c r="L9" s="13">
        <f t="shared" si="3"/>
        <v>11545413</v>
      </c>
      <c r="M9" s="13">
        <f t="shared" si="3"/>
        <v>11545413</v>
      </c>
      <c r="N9" s="13">
        <f t="shared" si="3"/>
        <v>11545413</v>
      </c>
      <c r="O9" s="13">
        <f t="shared" si="3"/>
        <v>11545413</v>
      </c>
      <c r="P9" s="13">
        <f t="shared" si="3"/>
        <v>11545413</v>
      </c>
      <c r="Q9" s="13">
        <f t="shared" si="3"/>
        <v>11545413</v>
      </c>
      <c r="R9" s="13">
        <f t="shared" si="3"/>
        <v>11545413</v>
      </c>
      <c r="S9" s="13">
        <f t="shared" si="3"/>
        <v>11545413</v>
      </c>
      <c r="T9" s="13">
        <f t="shared" si="3"/>
        <v>11545413</v>
      </c>
      <c r="U9" s="13">
        <f t="shared" si="3"/>
        <v>11545413</v>
      </c>
      <c r="V9" s="13">
        <f t="shared" si="3"/>
        <v>11545413</v>
      </c>
      <c r="W9" s="13">
        <f t="shared" si="3"/>
        <v>11545413</v>
      </c>
      <c r="X9" s="13">
        <f t="shared" si="3"/>
        <v>11545413</v>
      </c>
      <c r="Y9" s="13">
        <f t="shared" si="3"/>
        <v>11545413</v>
      </c>
      <c r="Z9" s="13">
        <f t="shared" si="3"/>
        <v>11545413</v>
      </c>
      <c r="AA9" s="13">
        <f t="shared" si="3"/>
        <v>11545413</v>
      </c>
      <c r="AB9" s="13">
        <f t="shared" si="3"/>
        <v>11545413</v>
      </c>
      <c r="AC9" s="13">
        <f t="shared" si="3"/>
        <v>11545413</v>
      </c>
      <c r="AD9" s="13">
        <f t="shared" si="3"/>
        <v>11545413</v>
      </c>
      <c r="AE9" s="13">
        <f t="shared" si="3"/>
        <v>11545413</v>
      </c>
      <c r="AF9" s="13">
        <f t="shared" si="3"/>
        <v>11545413</v>
      </c>
      <c r="AG9" s="13">
        <f t="shared" si="3"/>
        <v>11545413</v>
      </c>
      <c r="AH9" s="13">
        <f t="shared" si="3"/>
        <v>11545413</v>
      </c>
    </row>
    <row r="10" spans="2:36" x14ac:dyDescent="0.2">
      <c r="B10" s="11" t="s">
        <v>38</v>
      </c>
      <c r="C10" s="12">
        <f>+'[2]RDG s projektom'!E11</f>
        <v>0</v>
      </c>
      <c r="D10" s="12">
        <f>+'[2]RDG s projektom'!F11</f>
        <v>0</v>
      </c>
      <c r="E10" s="13">
        <f>+'[2]RDG s projektom'!G11</f>
        <v>0</v>
      </c>
      <c r="F10" s="13">
        <f>+'[2]RDG s projektom'!H11</f>
        <v>0</v>
      </c>
      <c r="G10" s="13">
        <f>+'[2]RDG s projektom'!I11</f>
        <v>0</v>
      </c>
      <c r="H10" s="13">
        <f>+'[2]RDG s projektom'!J11</f>
        <v>1100551.8933345689</v>
      </c>
      <c r="I10" s="13">
        <f>+'[2]RDG s projektom'!K11</f>
        <v>1031767.4000011585</v>
      </c>
      <c r="J10" s="13">
        <f>+'[2]RDG s projektom'!L11</f>
        <v>962982.906667748</v>
      </c>
      <c r="K10" s="13">
        <f>+'[2]RDG s projektom'!M11</f>
        <v>935469.10933438363</v>
      </c>
      <c r="L10" s="13">
        <f>+'[2]RDG s projektom'!N11</f>
        <v>894198.4133343373</v>
      </c>
      <c r="M10" s="13">
        <f>+'[2]RDG s projektom'!O11</f>
        <v>852927.71733429097</v>
      </c>
      <c r="N10" s="13">
        <f>+'[2]RDG s projektom'!P11</f>
        <v>825413.92000092671</v>
      </c>
      <c r="O10" s="13">
        <f>+'[2]RDG s projektom'!Q11</f>
        <v>797900.12266756257</v>
      </c>
      <c r="P10" s="13">
        <f>+'[2]RDG s projektom'!R11</f>
        <v>756629.42666751624</v>
      </c>
      <c r="Q10" s="13">
        <f>+'[2]RDG s projektom'!S11</f>
        <v>715358.73066746991</v>
      </c>
      <c r="R10" s="13">
        <f>+'[2]RDG s projektom'!T11</f>
        <v>687844.93333410565</v>
      </c>
      <c r="S10" s="13">
        <f>+'[2]RDG s projektom'!U11</f>
        <v>660331.13600074139</v>
      </c>
      <c r="T10" s="13">
        <f>+'[2]RDG s projektom'!V11</f>
        <v>619060.44000069506</v>
      </c>
      <c r="U10" s="13">
        <f>+'[2]RDG s projektom'!W11</f>
        <v>550275.94666728459</v>
      </c>
      <c r="V10" s="13">
        <f>+'[2]RDG s projektom'!X11</f>
        <v>550275.94666728459</v>
      </c>
      <c r="W10" s="13">
        <f>+'[2]RDG s projektom'!Y11</f>
        <v>481491.45333387388</v>
      </c>
      <c r="X10" s="13">
        <f>+'[2]RDG s projektom'!Z11</f>
        <v>481491.45333387388</v>
      </c>
      <c r="Y10" s="13">
        <f>+'[2]RDG s projektom'!AA11</f>
        <v>481491.45333387388</v>
      </c>
      <c r="Z10" s="13">
        <f>+'[2]RDG s projektom'!AB11</f>
        <v>481491.45333387388</v>
      </c>
      <c r="AA10" s="13">
        <f>+'[2]RDG s projektom'!AC11</f>
        <v>412706.96000046341</v>
      </c>
      <c r="AB10" s="13">
        <f>+'[2]RDG s projektom'!AD11</f>
        <v>275137.97333364212</v>
      </c>
      <c r="AC10" s="13">
        <f>+'[2]RDG s projektom'!AE11</f>
        <v>137568.98666682118</v>
      </c>
      <c r="AD10" s="13">
        <f>+'[2]RDG s projektom'!AF11</f>
        <v>0</v>
      </c>
      <c r="AE10" s="13">
        <f>+'[2]RDG s projektom'!AG11</f>
        <v>0</v>
      </c>
      <c r="AF10" s="13">
        <f>+'[2]RDG s projektom'!AH11</f>
        <v>0</v>
      </c>
      <c r="AG10" s="13">
        <f>+'[2]RDG s projektom'!AI11</f>
        <v>0</v>
      </c>
      <c r="AH10" s="13">
        <f>+'[2]RDG s projektom'!AJ11</f>
        <v>0</v>
      </c>
    </row>
    <row r="11" spans="2:36" x14ac:dyDescent="0.2">
      <c r="B11" s="8" t="s">
        <v>39</v>
      </c>
      <c r="C11" s="9">
        <f t="shared" ref="C11:AH11" si="4">SUM(C12:C21)</f>
        <v>77145266</v>
      </c>
      <c r="D11" s="9">
        <f t="shared" si="4"/>
        <v>77251504.18222037</v>
      </c>
      <c r="E11" s="10">
        <f t="shared" si="4"/>
        <v>77357742.364440769</v>
      </c>
      <c r="F11" s="10">
        <f t="shared" si="4"/>
        <v>77463980.546661139</v>
      </c>
      <c r="G11" s="10">
        <f t="shared" si="4"/>
        <v>77570218.728881508</v>
      </c>
      <c r="H11" s="10">
        <f t="shared" si="4"/>
        <v>79864813.408273876</v>
      </c>
      <c r="I11" s="10">
        <f t="shared" si="4"/>
        <v>79944457.006180301</v>
      </c>
      <c r="J11" s="10">
        <f t="shared" si="4"/>
        <v>80004090.886764407</v>
      </c>
      <c r="K11" s="10">
        <f t="shared" si="4"/>
        <v>80063724.767348483</v>
      </c>
      <c r="L11" s="10">
        <f t="shared" si="4"/>
        <v>80123358.647932604</v>
      </c>
      <c r="M11" s="10">
        <f t="shared" si="4"/>
        <v>80182992.528516725</v>
      </c>
      <c r="N11" s="10">
        <f t="shared" si="4"/>
        <v>80242626.409100831</v>
      </c>
      <c r="O11" s="10">
        <f t="shared" si="4"/>
        <v>80302260.289684922</v>
      </c>
      <c r="P11" s="10">
        <f t="shared" si="4"/>
        <v>80339613.431320652</v>
      </c>
      <c r="Q11" s="10">
        <f t="shared" si="4"/>
        <v>80376966.572956398</v>
      </c>
      <c r="R11" s="10">
        <f t="shared" si="4"/>
        <v>80414319.714592129</v>
      </c>
      <c r="S11" s="10">
        <f t="shared" si="4"/>
        <v>80451672.856227905</v>
      </c>
      <c r="T11" s="10">
        <f t="shared" si="4"/>
        <v>80489025.997863621</v>
      </c>
      <c r="U11" s="10">
        <f t="shared" si="4"/>
        <v>80526379.139499381</v>
      </c>
      <c r="V11" s="10">
        <f t="shared" si="4"/>
        <v>80563732.281135157</v>
      </c>
      <c r="W11" s="10">
        <f t="shared" si="4"/>
        <v>80601085.422770873</v>
      </c>
      <c r="X11" s="10">
        <f t="shared" si="4"/>
        <v>80638438.564406633</v>
      </c>
      <c r="Y11" s="10">
        <f t="shared" si="4"/>
        <v>80675791.706042364</v>
      </c>
      <c r="Z11" s="10">
        <f t="shared" si="4"/>
        <v>80713144.84767811</v>
      </c>
      <c r="AA11" s="10">
        <f t="shared" si="4"/>
        <v>80750497.989313841</v>
      </c>
      <c r="AB11" s="10">
        <f t="shared" si="4"/>
        <v>80787851.130949602</v>
      </c>
      <c r="AC11" s="10">
        <f t="shared" si="4"/>
        <v>80825204.272585347</v>
      </c>
      <c r="AD11" s="10">
        <f t="shared" si="4"/>
        <v>80862557.414221078</v>
      </c>
      <c r="AE11" s="10">
        <f t="shared" si="4"/>
        <v>80874663.208030745</v>
      </c>
      <c r="AF11" s="10">
        <f t="shared" si="4"/>
        <v>80886769.001840413</v>
      </c>
      <c r="AG11" s="10">
        <f t="shared" si="4"/>
        <v>80898874.795650065</v>
      </c>
      <c r="AH11" s="10">
        <f t="shared" si="4"/>
        <v>80910980.589459732</v>
      </c>
    </row>
    <row r="12" spans="2:36" x14ac:dyDescent="0.2">
      <c r="B12" s="11" t="s">
        <v>40</v>
      </c>
      <c r="C12" s="12">
        <f>+'[1]RDG Vodovod Pula'!I12</f>
        <v>0</v>
      </c>
      <c r="D12" s="12">
        <f t="shared" ref="D12:AH12" si="5">+C12</f>
        <v>0</v>
      </c>
      <c r="E12" s="13">
        <f t="shared" si="5"/>
        <v>0</v>
      </c>
      <c r="F12" s="13">
        <f t="shared" si="5"/>
        <v>0</v>
      </c>
      <c r="G12" s="13">
        <f t="shared" si="5"/>
        <v>0</v>
      </c>
      <c r="H12" s="13">
        <f t="shared" si="5"/>
        <v>0</v>
      </c>
      <c r="I12" s="13">
        <f t="shared" si="5"/>
        <v>0</v>
      </c>
      <c r="J12" s="13">
        <f t="shared" si="5"/>
        <v>0</v>
      </c>
      <c r="K12" s="13">
        <f t="shared" si="5"/>
        <v>0</v>
      </c>
      <c r="L12" s="13">
        <f t="shared" si="5"/>
        <v>0</v>
      </c>
      <c r="M12" s="13">
        <f t="shared" si="5"/>
        <v>0</v>
      </c>
      <c r="N12" s="13">
        <f t="shared" si="5"/>
        <v>0</v>
      </c>
      <c r="O12" s="13">
        <f t="shared" si="5"/>
        <v>0</v>
      </c>
      <c r="P12" s="13">
        <f t="shared" si="5"/>
        <v>0</v>
      </c>
      <c r="Q12" s="13">
        <f t="shared" si="5"/>
        <v>0</v>
      </c>
      <c r="R12" s="13">
        <f t="shared" si="5"/>
        <v>0</v>
      </c>
      <c r="S12" s="13">
        <f t="shared" si="5"/>
        <v>0</v>
      </c>
      <c r="T12" s="13">
        <f t="shared" si="5"/>
        <v>0</v>
      </c>
      <c r="U12" s="13">
        <f t="shared" si="5"/>
        <v>0</v>
      </c>
      <c r="V12" s="13">
        <f t="shared" si="5"/>
        <v>0</v>
      </c>
      <c r="W12" s="13">
        <f t="shared" si="5"/>
        <v>0</v>
      </c>
      <c r="X12" s="13">
        <f t="shared" si="5"/>
        <v>0</v>
      </c>
      <c r="Y12" s="13">
        <f t="shared" si="5"/>
        <v>0</v>
      </c>
      <c r="Z12" s="13">
        <f t="shared" si="5"/>
        <v>0</v>
      </c>
      <c r="AA12" s="13">
        <f t="shared" si="5"/>
        <v>0</v>
      </c>
      <c r="AB12" s="13">
        <f t="shared" si="5"/>
        <v>0</v>
      </c>
      <c r="AC12" s="13">
        <f t="shared" si="5"/>
        <v>0</v>
      </c>
      <c r="AD12" s="13">
        <f t="shared" si="5"/>
        <v>0</v>
      </c>
      <c r="AE12" s="13">
        <f t="shared" si="5"/>
        <v>0</v>
      </c>
      <c r="AF12" s="13">
        <f t="shared" si="5"/>
        <v>0</v>
      </c>
      <c r="AG12" s="13">
        <f t="shared" si="5"/>
        <v>0</v>
      </c>
      <c r="AH12" s="13">
        <f t="shared" si="5"/>
        <v>0</v>
      </c>
    </row>
    <row r="13" spans="2:36" x14ac:dyDescent="0.2">
      <c r="B13" s="11" t="s">
        <v>41</v>
      </c>
      <c r="C13" s="12">
        <f>+'[1]RDG Vodovod Pula'!I13</f>
        <v>28490150</v>
      </c>
      <c r="D13" s="12">
        <f t="shared" ref="D13:AH13" si="6">+$C$13*(D45/$C$45)</f>
        <v>28536317.570903521</v>
      </c>
      <c r="E13" s="13">
        <f t="shared" si="6"/>
        <v>28582485.141807042</v>
      </c>
      <c r="F13" s="13">
        <f t="shared" si="6"/>
        <v>28628652.712710567</v>
      </c>
      <c r="G13" s="13">
        <f t="shared" si="6"/>
        <v>28674820.283614088</v>
      </c>
      <c r="H13" s="13">
        <f t="shared" si="6"/>
        <v>28720987.854517609</v>
      </c>
      <c r="I13" s="13">
        <f t="shared" si="6"/>
        <v>28735914.156521641</v>
      </c>
      <c r="J13" s="13">
        <f t="shared" si="6"/>
        <v>28750840.458525673</v>
      </c>
      <c r="K13" s="13">
        <f t="shared" si="6"/>
        <v>28765766.760529697</v>
      </c>
      <c r="L13" s="13">
        <f t="shared" si="6"/>
        <v>28780693.062533729</v>
      </c>
      <c r="M13" s="13">
        <f t="shared" si="6"/>
        <v>28795619.364537761</v>
      </c>
      <c r="N13" s="13">
        <f t="shared" si="6"/>
        <v>28810545.666541792</v>
      </c>
      <c r="O13" s="13">
        <f t="shared" si="6"/>
        <v>28825471.968545817</v>
      </c>
      <c r="P13" s="13">
        <f t="shared" si="6"/>
        <v>28830726.779656701</v>
      </c>
      <c r="Q13" s="13">
        <f t="shared" si="6"/>
        <v>28835981.590767581</v>
      </c>
      <c r="R13" s="13">
        <f t="shared" si="6"/>
        <v>28841236.401878461</v>
      </c>
      <c r="S13" s="13">
        <f t="shared" si="6"/>
        <v>28846491.212989345</v>
      </c>
      <c r="T13" s="13">
        <f t="shared" si="6"/>
        <v>28851746.024100222</v>
      </c>
      <c r="U13" s="13">
        <f t="shared" si="6"/>
        <v>28857000.835211102</v>
      </c>
      <c r="V13" s="13">
        <f t="shared" si="6"/>
        <v>28862255.646321982</v>
      </c>
      <c r="W13" s="13">
        <f t="shared" si="6"/>
        <v>28867510.457432866</v>
      </c>
      <c r="X13" s="13">
        <f t="shared" si="6"/>
        <v>28872765.268543746</v>
      </c>
      <c r="Y13" s="13">
        <f t="shared" si="6"/>
        <v>28878020.079654623</v>
      </c>
      <c r="Z13" s="13">
        <f t="shared" si="6"/>
        <v>28883274.890765503</v>
      </c>
      <c r="AA13" s="13">
        <f t="shared" si="6"/>
        <v>28888529.701876387</v>
      </c>
      <c r="AB13" s="13">
        <f t="shared" si="6"/>
        <v>28893784.512987267</v>
      </c>
      <c r="AC13" s="13">
        <f t="shared" si="6"/>
        <v>28899039.324098151</v>
      </c>
      <c r="AD13" s="13">
        <f t="shared" si="6"/>
        <v>28904294.135209024</v>
      </c>
      <c r="AE13" s="13">
        <f t="shared" si="6"/>
        <v>28909548.946319908</v>
      </c>
      <c r="AF13" s="13">
        <f t="shared" si="6"/>
        <v>28914803.757430796</v>
      </c>
      <c r="AG13" s="13">
        <f t="shared" si="6"/>
        <v>28920058.568541672</v>
      </c>
      <c r="AH13" s="13">
        <f t="shared" si="6"/>
        <v>28925313.379652552</v>
      </c>
    </row>
    <row r="14" spans="2:36" x14ac:dyDescent="0.2">
      <c r="B14" s="14" t="s">
        <v>42</v>
      </c>
      <c r="C14" s="15">
        <f>+'[2]RDG s projektom'!E15+'[2]RDG s projektom'!E16</f>
        <v>0</v>
      </c>
      <c r="D14" s="15">
        <f>+'[2]RDG s projektom'!F15+'[2]RDG s projektom'!F16</f>
        <v>0</v>
      </c>
      <c r="E14" s="15">
        <f>+'[2]RDG s projektom'!G15+'[2]RDG s projektom'!G16</f>
        <v>0</v>
      </c>
      <c r="F14" s="15">
        <f>+'[2]RDG s projektom'!H15+'[2]RDG s projektom'!H16</f>
        <v>0</v>
      </c>
      <c r="G14" s="15">
        <f>+'[2]RDG s projektom'!I15+'[2]RDG s projektom'!I16</f>
        <v>0</v>
      </c>
      <c r="H14" s="15">
        <f>+'[2]RDG s projektom'!J15+'[2]RDG s projektom'!J16</f>
        <v>791205.32615594601</v>
      </c>
      <c r="I14" s="15">
        <f>+'[2]RDG s projektom'!K15+'[2]RDG s projektom'!K16</f>
        <v>807467.97751205403</v>
      </c>
      <c r="J14" s="15">
        <f>+'[2]RDG s projektom'!L15+'[2]RDG s projektom'!L16</f>
        <v>807506.95502410806</v>
      </c>
      <c r="K14" s="15">
        <f>+'[2]RDG s projektom'!M15+'[2]RDG s projektom'!M16</f>
        <v>807545.93253616197</v>
      </c>
      <c r="L14" s="15">
        <f>+'[2]RDG s projektom'!N15+'[2]RDG s projektom'!N16</f>
        <v>807584.910048216</v>
      </c>
      <c r="M14" s="15">
        <f>+'[2]RDG s projektom'!O15+'[2]RDG s projektom'!O16</f>
        <v>807623.88756027003</v>
      </c>
      <c r="N14" s="15">
        <f>+'[2]RDG s projektom'!P15+'[2]RDG s projektom'!P16</f>
        <v>807662.86507232394</v>
      </c>
      <c r="O14" s="15">
        <f>+'[2]RDG s projektom'!Q15+'[2]RDG s projektom'!Q16</f>
        <v>807701.84258437797</v>
      </c>
      <c r="P14" s="15">
        <f>+'[2]RDG s projektom'!R15+'[2]RDG s projektom'!R16</f>
        <v>807715.56463444512</v>
      </c>
      <c r="Q14" s="15">
        <f>+'[2]RDG s projektom'!S15+'[2]RDG s projektom'!S16</f>
        <v>807729.28668451216</v>
      </c>
      <c r="R14" s="15">
        <f>+'[2]RDG s projektom'!T15+'[2]RDG s projektom'!T16</f>
        <v>807743.00873457931</v>
      </c>
      <c r="S14" s="15">
        <f>+'[2]RDG s projektom'!U15+'[2]RDG s projektom'!U16</f>
        <v>807756.73078464635</v>
      </c>
      <c r="T14" s="15">
        <f>+'[2]RDG s projektom'!V15+'[2]RDG s projektom'!V16</f>
        <v>807770.45283471351</v>
      </c>
      <c r="U14" s="15">
        <f>+'[2]RDG s projektom'!W15+'[2]RDG s projektom'!W16</f>
        <v>807784.17488478054</v>
      </c>
      <c r="V14" s="15">
        <f>+'[2]RDG s projektom'!X15+'[2]RDG s projektom'!X16</f>
        <v>807797.89693484758</v>
      </c>
      <c r="W14" s="15">
        <f>+'[2]RDG s projektom'!Y15+'[2]RDG s projektom'!Y16</f>
        <v>807811.61898491473</v>
      </c>
      <c r="X14" s="15">
        <f>+'[2]RDG s projektom'!Z15+'[2]RDG s projektom'!Z16</f>
        <v>807825.34103498189</v>
      </c>
      <c r="Y14" s="15">
        <f>+'[2]RDG s projektom'!AA15+'[2]RDG s projektom'!AA16</f>
        <v>807839.06308504893</v>
      </c>
      <c r="Z14" s="15">
        <f>+'[2]RDG s projektom'!AB15+'[2]RDG s projektom'!AB16</f>
        <v>807852.78513511596</v>
      </c>
      <c r="AA14" s="15">
        <f>+'[2]RDG s projektom'!AC15+'[2]RDG s projektom'!AC16</f>
        <v>807866.50718518312</v>
      </c>
      <c r="AB14" s="15">
        <f>+'[2]RDG s projektom'!AD15+'[2]RDG s projektom'!AD16</f>
        <v>807880.22923525027</v>
      </c>
      <c r="AC14" s="15">
        <f>+'[2]RDG s projektom'!AE15+'[2]RDG s projektom'!AE16</f>
        <v>807893.95128531731</v>
      </c>
      <c r="AD14" s="15">
        <f>+'[2]RDG s projektom'!AF15+'[2]RDG s projektom'!AF16</f>
        <v>807907.67333538434</v>
      </c>
      <c r="AE14" s="15">
        <f>+'[2]RDG s projektom'!AG15+'[2]RDG s projektom'!AG16</f>
        <v>807921.3953854515</v>
      </c>
      <c r="AF14" s="15">
        <f>+'[2]RDG s projektom'!AH15+'[2]RDG s projektom'!AH16</f>
        <v>807935.11743551854</v>
      </c>
      <c r="AG14" s="15">
        <f>+'[2]RDG s projektom'!AI15+'[2]RDG s projektom'!AI16</f>
        <v>807948.83948558569</v>
      </c>
      <c r="AH14" s="15">
        <f>+'[2]RDG s projektom'!AJ15+'[2]RDG s projektom'!AJ16</f>
        <v>807962.56153565273</v>
      </c>
    </row>
    <row r="15" spans="2:36" x14ac:dyDescent="0.2">
      <c r="B15" s="11" t="s">
        <v>43</v>
      </c>
      <c r="C15" s="12">
        <f>+'[1]RDG Vodovod Pula'!I14</f>
        <v>22815472</v>
      </c>
      <c r="D15" s="12">
        <f t="shared" ref="D15:AH15" si="7">+$C$15*(D45/$C$45)</f>
        <v>22852443.898050986</v>
      </c>
      <c r="E15" s="13">
        <f t="shared" si="7"/>
        <v>22889415.796101972</v>
      </c>
      <c r="F15" s="13">
        <f t="shared" si="7"/>
        <v>22926387.694152959</v>
      </c>
      <c r="G15" s="13">
        <f t="shared" si="7"/>
        <v>22963359.592203945</v>
      </c>
      <c r="H15" s="13">
        <f t="shared" si="7"/>
        <v>23000331.490254931</v>
      </c>
      <c r="I15" s="13">
        <f t="shared" si="7"/>
        <v>23012284.766227033</v>
      </c>
      <c r="J15" s="13">
        <f t="shared" si="7"/>
        <v>23024238.042199135</v>
      </c>
      <c r="K15" s="13">
        <f t="shared" si="7"/>
        <v>23036191.318171229</v>
      </c>
      <c r="L15" s="13">
        <f t="shared" si="7"/>
        <v>23048144.594143327</v>
      </c>
      <c r="M15" s="13">
        <f t="shared" si="7"/>
        <v>23060097.870115429</v>
      </c>
      <c r="N15" s="13">
        <f t="shared" si="7"/>
        <v>23072051.146087527</v>
      </c>
      <c r="O15" s="13">
        <f t="shared" si="7"/>
        <v>23084004.422059622</v>
      </c>
      <c r="P15" s="13">
        <f t="shared" si="7"/>
        <v>23088212.578063212</v>
      </c>
      <c r="Q15" s="13">
        <f t="shared" si="7"/>
        <v>23092420.734066799</v>
      </c>
      <c r="R15" s="13">
        <f t="shared" si="7"/>
        <v>23096628.890070386</v>
      </c>
      <c r="S15" s="13">
        <f t="shared" si="7"/>
        <v>23100837.046073973</v>
      </c>
      <c r="T15" s="13">
        <f t="shared" si="7"/>
        <v>23105045.202077556</v>
      </c>
      <c r="U15" s="13">
        <f t="shared" si="7"/>
        <v>23109253.358081143</v>
      </c>
      <c r="V15" s="13">
        <f t="shared" si="7"/>
        <v>23113461.51408473</v>
      </c>
      <c r="W15" s="13">
        <f t="shared" si="7"/>
        <v>23117669.670088321</v>
      </c>
      <c r="X15" s="13">
        <f t="shared" si="7"/>
        <v>23121877.826091908</v>
      </c>
      <c r="Y15" s="13">
        <f t="shared" si="7"/>
        <v>23126085.982095491</v>
      </c>
      <c r="Z15" s="13">
        <f t="shared" si="7"/>
        <v>23130294.138099078</v>
      </c>
      <c r="AA15" s="13">
        <f t="shared" si="7"/>
        <v>23134502.294102665</v>
      </c>
      <c r="AB15" s="13">
        <f t="shared" si="7"/>
        <v>23138710.450106252</v>
      </c>
      <c r="AC15" s="13">
        <f t="shared" si="7"/>
        <v>23142918.606109839</v>
      </c>
      <c r="AD15" s="13">
        <f t="shared" si="7"/>
        <v>23147126.762113422</v>
      </c>
      <c r="AE15" s="13">
        <f t="shared" si="7"/>
        <v>23151334.918117009</v>
      </c>
      <c r="AF15" s="13">
        <f t="shared" si="7"/>
        <v>23155543.074120604</v>
      </c>
      <c r="AG15" s="13">
        <f t="shared" si="7"/>
        <v>23159751.230124187</v>
      </c>
      <c r="AH15" s="13">
        <f t="shared" si="7"/>
        <v>23163959.386127774</v>
      </c>
    </row>
    <row r="16" spans="2:36" x14ac:dyDescent="0.2">
      <c r="B16" s="11" t="s">
        <v>44</v>
      </c>
      <c r="C16" s="12">
        <f>+'[1]RDG Vodovod Pula'!I15</f>
        <v>17160464</v>
      </c>
      <c r="D16" s="12">
        <f>+C16</f>
        <v>17160464</v>
      </c>
      <c r="E16" s="13">
        <f>+D16</f>
        <v>17160464</v>
      </c>
      <c r="F16" s="13">
        <f t="shared" ref="F16:AG16" si="8">+E16</f>
        <v>17160464</v>
      </c>
      <c r="G16" s="13">
        <f t="shared" si="8"/>
        <v>17160464</v>
      </c>
      <c r="H16" s="13">
        <f t="shared" si="8"/>
        <v>17160464</v>
      </c>
      <c r="I16" s="13">
        <f t="shared" si="8"/>
        <v>17160464</v>
      </c>
      <c r="J16" s="13">
        <f t="shared" si="8"/>
        <v>17160464</v>
      </c>
      <c r="K16" s="13">
        <f t="shared" si="8"/>
        <v>17160464</v>
      </c>
      <c r="L16" s="13">
        <f t="shared" si="8"/>
        <v>17160464</v>
      </c>
      <c r="M16" s="13">
        <f t="shared" si="8"/>
        <v>17160464</v>
      </c>
      <c r="N16" s="13">
        <f t="shared" si="8"/>
        <v>17160464</v>
      </c>
      <c r="O16" s="13">
        <f t="shared" si="8"/>
        <v>17160464</v>
      </c>
      <c r="P16" s="13">
        <f t="shared" si="8"/>
        <v>17160464</v>
      </c>
      <c r="Q16" s="13">
        <f t="shared" si="8"/>
        <v>17160464</v>
      </c>
      <c r="R16" s="13">
        <f t="shared" si="8"/>
        <v>17160464</v>
      </c>
      <c r="S16" s="13">
        <f t="shared" si="8"/>
        <v>17160464</v>
      </c>
      <c r="T16" s="13">
        <f t="shared" si="8"/>
        <v>17160464</v>
      </c>
      <c r="U16" s="13">
        <f t="shared" si="8"/>
        <v>17160464</v>
      </c>
      <c r="V16" s="13">
        <f t="shared" si="8"/>
        <v>17160464</v>
      </c>
      <c r="W16" s="13">
        <f t="shared" si="8"/>
        <v>17160464</v>
      </c>
      <c r="X16" s="13">
        <f t="shared" si="8"/>
        <v>17160464</v>
      </c>
      <c r="Y16" s="13">
        <f t="shared" si="8"/>
        <v>17160464</v>
      </c>
      <c r="Z16" s="13">
        <f t="shared" si="8"/>
        <v>17160464</v>
      </c>
      <c r="AA16" s="13">
        <f t="shared" si="8"/>
        <v>17160464</v>
      </c>
      <c r="AB16" s="13">
        <f t="shared" si="8"/>
        <v>17160464</v>
      </c>
      <c r="AC16" s="13">
        <f t="shared" si="8"/>
        <v>17160464</v>
      </c>
      <c r="AD16" s="13">
        <f t="shared" si="8"/>
        <v>17160464</v>
      </c>
      <c r="AE16" s="13">
        <f t="shared" si="8"/>
        <v>17160464</v>
      </c>
      <c r="AF16" s="13">
        <f t="shared" si="8"/>
        <v>17160464</v>
      </c>
      <c r="AG16" s="13">
        <f t="shared" si="8"/>
        <v>17160464</v>
      </c>
      <c r="AH16" s="13">
        <f>+AG16</f>
        <v>17160464</v>
      </c>
    </row>
    <row r="17" spans="2:34" x14ac:dyDescent="0.2">
      <c r="B17" s="14" t="s">
        <v>45</v>
      </c>
      <c r="C17" s="15">
        <f>+'[2]RDG s projektom'!E19+'[2]RDG s projektom'!E20</f>
        <v>0</v>
      </c>
      <c r="D17" s="15">
        <f>+'[2]RDG s projektom'!F19+'[2]RDG s projektom'!F20</f>
        <v>0</v>
      </c>
      <c r="E17" s="15">
        <f>+'[2]RDG s projektom'!G19+'[2]RDG s projektom'!G20</f>
        <v>0</v>
      </c>
      <c r="F17" s="15">
        <f>+'[2]RDG s projektom'!H19+'[2]RDG s projektom'!H20</f>
        <v>0</v>
      </c>
      <c r="G17" s="15">
        <f>+'[2]RDG s projektom'!I19+'[2]RDG s projektom'!I20</f>
        <v>0</v>
      </c>
      <c r="H17" s="15">
        <f>+'[2]RDG s projektom'!J19+'[2]RDG s projektom'!J20</f>
        <v>1397151.1710160375</v>
      </c>
      <c r="I17" s="15">
        <f>+'[2]RDG s projektom'!K19+'[2]RDG s projektom'!K20</f>
        <v>1426184.5623203851</v>
      </c>
      <c r="J17" s="15">
        <f>+'[2]RDG s projektom'!L19+'[2]RDG s projektom'!L20</f>
        <v>1451431.910146472</v>
      </c>
      <c r="K17" s="15">
        <f>+'[2]RDG s projektom'!M19+'[2]RDG s projektom'!M20</f>
        <v>1476679.2579725592</v>
      </c>
      <c r="L17" s="15">
        <f>+'[2]RDG s projektom'!N19+'[2]RDG s projektom'!N20</f>
        <v>1501926.6057986461</v>
      </c>
      <c r="M17" s="15">
        <f>+'[2]RDG s projektom'!O19+'[2]RDG s projektom'!O20</f>
        <v>1527173.953624733</v>
      </c>
      <c r="N17" s="15">
        <f>+'[2]RDG s projektom'!P19+'[2]RDG s projektom'!P20</f>
        <v>1552421.3014508199</v>
      </c>
      <c r="O17" s="15">
        <f>+'[2]RDG s projektom'!Q19+'[2]RDG s projektom'!Q20</f>
        <v>1577668.6492769069</v>
      </c>
      <c r="P17" s="15">
        <f>+'[2]RDG s projektom'!R19+'[2]RDG s projektom'!R20</f>
        <v>1602915.997102994</v>
      </c>
      <c r="Q17" s="15">
        <f>+'[2]RDG s projektom'!S19+'[2]RDG s projektom'!S20</f>
        <v>1628163.3449290809</v>
      </c>
      <c r="R17" s="15">
        <f>+'[2]RDG s projektom'!T19+'[2]RDG s projektom'!T20</f>
        <v>1653410.6927551678</v>
      </c>
      <c r="S17" s="15">
        <f>+'[2]RDG s projektom'!U19+'[2]RDG s projektom'!U20</f>
        <v>1678658.0405812548</v>
      </c>
      <c r="T17" s="15">
        <f>+'[2]RDG s projektom'!V19+'[2]RDG s projektom'!V20</f>
        <v>1703905.3884073417</v>
      </c>
      <c r="U17" s="15">
        <f>+'[2]RDG s projektom'!W19+'[2]RDG s projektom'!W20</f>
        <v>1729152.7362334286</v>
      </c>
      <c r="V17" s="15">
        <f>+'[2]RDG s projektom'!X19+'[2]RDG s projektom'!X20</f>
        <v>1754400.0840595155</v>
      </c>
      <c r="W17" s="15">
        <f>+'[2]RDG s projektom'!Y19+'[2]RDG s projektom'!Y20</f>
        <v>1779647.4318856024</v>
      </c>
      <c r="X17" s="15">
        <f>+'[2]RDG s projektom'!Z19+'[2]RDG s projektom'!Z20</f>
        <v>1804894.7797116893</v>
      </c>
      <c r="Y17" s="15">
        <f>+'[2]RDG s projektom'!AA19+'[2]RDG s projektom'!AA20</f>
        <v>1830142.1275377763</v>
      </c>
      <c r="Z17" s="15">
        <f>+'[2]RDG s projektom'!AB19+'[2]RDG s projektom'!AB20</f>
        <v>1855389.4753638632</v>
      </c>
      <c r="AA17" s="15">
        <f>+'[2]RDG s projektom'!AC19+'[2]RDG s projektom'!AC20</f>
        <v>1880636.8231899501</v>
      </c>
      <c r="AB17" s="15">
        <f>+'[2]RDG s projektom'!AD19+'[2]RDG s projektom'!AD20</f>
        <v>1905884.171016037</v>
      </c>
      <c r="AC17" s="15">
        <f>+'[2]RDG s projektom'!AE19+'[2]RDG s projektom'!AE20</f>
        <v>1931131.5188421241</v>
      </c>
      <c r="AD17" s="15">
        <f>+'[2]RDG s projektom'!AF19+'[2]RDG s projektom'!AF20</f>
        <v>1956378.8666682111</v>
      </c>
      <c r="AE17" s="15">
        <f>+'[2]RDG s projektom'!AG19+'[2]RDG s projektom'!AG20</f>
        <v>1956378.8666682113</v>
      </c>
      <c r="AF17" s="15">
        <f>+'[2]RDG s projektom'!AH19+'[2]RDG s projektom'!AH20</f>
        <v>1956378.8666682113</v>
      </c>
      <c r="AG17" s="15">
        <f>+'[2]RDG s projektom'!AI19+'[2]RDG s projektom'!AI20</f>
        <v>1956378.8666682113</v>
      </c>
      <c r="AH17" s="15">
        <f>+'[2]RDG s projektom'!AJ19+'[2]RDG s projektom'!AJ20</f>
        <v>1956378.8666682113</v>
      </c>
    </row>
    <row r="18" spans="2:34" x14ac:dyDescent="0.2">
      <c r="B18" s="11" t="s">
        <v>46</v>
      </c>
      <c r="C18" s="12">
        <f>+'[1]RDG Vodovod Pula'!I16</f>
        <v>2962723</v>
      </c>
      <c r="D18" s="12">
        <f>+C18</f>
        <v>2962723</v>
      </c>
      <c r="E18" s="13">
        <f t="shared" ref="E18:T20" si="9">+D18</f>
        <v>2962723</v>
      </c>
      <c r="F18" s="13">
        <f t="shared" si="9"/>
        <v>2962723</v>
      </c>
      <c r="G18" s="13">
        <f t="shared" si="9"/>
        <v>2962723</v>
      </c>
      <c r="H18" s="13">
        <f t="shared" si="9"/>
        <v>2962723</v>
      </c>
      <c r="I18" s="13">
        <f t="shared" si="9"/>
        <v>2962723</v>
      </c>
      <c r="J18" s="13">
        <f t="shared" si="9"/>
        <v>2962723</v>
      </c>
      <c r="K18" s="13">
        <f t="shared" si="9"/>
        <v>2962723</v>
      </c>
      <c r="L18" s="13">
        <f t="shared" si="9"/>
        <v>2962723</v>
      </c>
      <c r="M18" s="13">
        <f t="shared" si="9"/>
        <v>2962723</v>
      </c>
      <c r="N18" s="13">
        <f t="shared" si="9"/>
        <v>2962723</v>
      </c>
      <c r="O18" s="13">
        <f t="shared" si="9"/>
        <v>2962723</v>
      </c>
      <c r="P18" s="13">
        <f t="shared" si="9"/>
        <v>2962723</v>
      </c>
      <c r="Q18" s="13">
        <f t="shared" si="9"/>
        <v>2962723</v>
      </c>
      <c r="R18" s="13">
        <f t="shared" si="9"/>
        <v>2962723</v>
      </c>
      <c r="S18" s="13">
        <f t="shared" si="9"/>
        <v>2962723</v>
      </c>
      <c r="T18" s="13">
        <f t="shared" si="9"/>
        <v>2962723</v>
      </c>
      <c r="U18" s="13">
        <f t="shared" ref="U18:AH20" si="10">+T18</f>
        <v>2962723</v>
      </c>
      <c r="V18" s="13">
        <f t="shared" si="10"/>
        <v>2962723</v>
      </c>
      <c r="W18" s="13">
        <f t="shared" si="10"/>
        <v>2962723</v>
      </c>
      <c r="X18" s="13">
        <f t="shared" si="10"/>
        <v>2962723</v>
      </c>
      <c r="Y18" s="13">
        <f t="shared" si="10"/>
        <v>2962723</v>
      </c>
      <c r="Z18" s="13">
        <f t="shared" si="10"/>
        <v>2962723</v>
      </c>
      <c r="AA18" s="13">
        <f t="shared" si="10"/>
        <v>2962723</v>
      </c>
      <c r="AB18" s="13">
        <f t="shared" si="10"/>
        <v>2962723</v>
      </c>
      <c r="AC18" s="13">
        <f t="shared" si="10"/>
        <v>2962723</v>
      </c>
      <c r="AD18" s="13">
        <f t="shared" si="10"/>
        <v>2962723</v>
      </c>
      <c r="AE18" s="13">
        <f t="shared" si="10"/>
        <v>2962723</v>
      </c>
      <c r="AF18" s="13">
        <f t="shared" si="10"/>
        <v>2962723</v>
      </c>
      <c r="AG18" s="13">
        <f t="shared" si="10"/>
        <v>2962723</v>
      </c>
      <c r="AH18" s="13">
        <f>+AG18</f>
        <v>2962723</v>
      </c>
    </row>
    <row r="19" spans="2:34" x14ac:dyDescent="0.2">
      <c r="B19" s="11" t="s">
        <v>47</v>
      </c>
      <c r="C19" s="12">
        <f>+'[1]RDG Vodovod Pula'!I17</f>
        <v>1524778</v>
      </c>
      <c r="D19" s="12">
        <f>+C19</f>
        <v>1524778</v>
      </c>
      <c r="E19" s="13">
        <f t="shared" si="9"/>
        <v>1524778</v>
      </c>
      <c r="F19" s="13">
        <f t="shared" si="9"/>
        <v>1524778</v>
      </c>
      <c r="G19" s="13">
        <f t="shared" si="9"/>
        <v>1524778</v>
      </c>
      <c r="H19" s="13">
        <f t="shared" si="9"/>
        <v>1524778</v>
      </c>
      <c r="I19" s="13">
        <f t="shared" si="9"/>
        <v>1524778</v>
      </c>
      <c r="J19" s="13">
        <f t="shared" si="9"/>
        <v>1524778</v>
      </c>
      <c r="K19" s="13">
        <f t="shared" si="9"/>
        <v>1524778</v>
      </c>
      <c r="L19" s="13">
        <f t="shared" si="9"/>
        <v>1524778</v>
      </c>
      <c r="M19" s="13">
        <f t="shared" si="9"/>
        <v>1524778</v>
      </c>
      <c r="N19" s="13">
        <f t="shared" si="9"/>
        <v>1524778</v>
      </c>
      <c r="O19" s="13">
        <f t="shared" si="9"/>
        <v>1524778</v>
      </c>
      <c r="P19" s="13">
        <f t="shared" si="9"/>
        <v>1524778</v>
      </c>
      <c r="Q19" s="13">
        <f t="shared" si="9"/>
        <v>1524778</v>
      </c>
      <c r="R19" s="13">
        <f t="shared" si="9"/>
        <v>1524778</v>
      </c>
      <c r="S19" s="13">
        <f t="shared" si="9"/>
        <v>1524778</v>
      </c>
      <c r="T19" s="13">
        <f t="shared" si="9"/>
        <v>1524778</v>
      </c>
      <c r="U19" s="13">
        <f t="shared" si="10"/>
        <v>1524778</v>
      </c>
      <c r="V19" s="13">
        <f t="shared" si="10"/>
        <v>1524778</v>
      </c>
      <c r="W19" s="13">
        <f t="shared" si="10"/>
        <v>1524778</v>
      </c>
      <c r="X19" s="13">
        <f t="shared" si="10"/>
        <v>1524778</v>
      </c>
      <c r="Y19" s="13">
        <f t="shared" si="10"/>
        <v>1524778</v>
      </c>
      <c r="Z19" s="13">
        <f t="shared" si="10"/>
        <v>1524778</v>
      </c>
      <c r="AA19" s="13">
        <f t="shared" si="10"/>
        <v>1524778</v>
      </c>
      <c r="AB19" s="13">
        <f t="shared" si="10"/>
        <v>1524778</v>
      </c>
      <c r="AC19" s="13">
        <f t="shared" si="10"/>
        <v>1524778</v>
      </c>
      <c r="AD19" s="13">
        <f t="shared" si="10"/>
        <v>1524778</v>
      </c>
      <c r="AE19" s="13">
        <f t="shared" si="10"/>
        <v>1524778</v>
      </c>
      <c r="AF19" s="13">
        <f t="shared" si="10"/>
        <v>1524778</v>
      </c>
      <c r="AG19" s="13">
        <f t="shared" si="10"/>
        <v>1524778</v>
      </c>
      <c r="AH19" s="13">
        <f t="shared" si="10"/>
        <v>1524778</v>
      </c>
    </row>
    <row r="20" spans="2:34" x14ac:dyDescent="0.2">
      <c r="B20" s="11" t="s">
        <v>48</v>
      </c>
      <c r="C20" s="12">
        <f>+'[1]RDG Vodovod Pula'!I18</f>
        <v>1140392</v>
      </c>
      <c r="D20" s="12">
        <f>+C20</f>
        <v>1140392</v>
      </c>
      <c r="E20" s="13">
        <f>+D20</f>
        <v>1140392</v>
      </c>
      <c r="F20" s="13">
        <f t="shared" si="9"/>
        <v>1140392</v>
      </c>
      <c r="G20" s="13">
        <f t="shared" si="9"/>
        <v>1140392</v>
      </c>
      <c r="H20" s="13">
        <f t="shared" si="9"/>
        <v>1140392</v>
      </c>
      <c r="I20" s="13">
        <f t="shared" si="9"/>
        <v>1140392</v>
      </c>
      <c r="J20" s="13">
        <f t="shared" si="9"/>
        <v>1140392</v>
      </c>
      <c r="K20" s="13">
        <f t="shared" si="9"/>
        <v>1140392</v>
      </c>
      <c r="L20" s="13">
        <f t="shared" si="9"/>
        <v>1140392</v>
      </c>
      <c r="M20" s="13">
        <f t="shared" si="9"/>
        <v>1140392</v>
      </c>
      <c r="N20" s="13">
        <f t="shared" si="9"/>
        <v>1140392</v>
      </c>
      <c r="O20" s="13">
        <f t="shared" si="9"/>
        <v>1140392</v>
      </c>
      <c r="P20" s="13">
        <f t="shared" si="9"/>
        <v>1140392</v>
      </c>
      <c r="Q20" s="13">
        <f t="shared" si="9"/>
        <v>1140392</v>
      </c>
      <c r="R20" s="13">
        <f t="shared" si="9"/>
        <v>1140392</v>
      </c>
      <c r="S20" s="13">
        <f t="shared" si="9"/>
        <v>1140392</v>
      </c>
      <c r="T20" s="13">
        <f t="shared" si="9"/>
        <v>1140392</v>
      </c>
      <c r="U20" s="13">
        <f t="shared" si="10"/>
        <v>1140392</v>
      </c>
      <c r="V20" s="13">
        <f t="shared" si="10"/>
        <v>1140392</v>
      </c>
      <c r="W20" s="13">
        <f t="shared" si="10"/>
        <v>1140392</v>
      </c>
      <c r="X20" s="13">
        <f t="shared" si="10"/>
        <v>1140392</v>
      </c>
      <c r="Y20" s="13">
        <f t="shared" si="10"/>
        <v>1140392</v>
      </c>
      <c r="Z20" s="13">
        <f t="shared" si="10"/>
        <v>1140392</v>
      </c>
      <c r="AA20" s="13">
        <f t="shared" si="10"/>
        <v>1140392</v>
      </c>
      <c r="AB20" s="13">
        <f t="shared" si="10"/>
        <v>1140392</v>
      </c>
      <c r="AC20" s="13">
        <f t="shared" si="10"/>
        <v>1140392</v>
      </c>
      <c r="AD20" s="13">
        <f t="shared" si="10"/>
        <v>1140392</v>
      </c>
      <c r="AE20" s="13">
        <f t="shared" si="10"/>
        <v>1140392</v>
      </c>
      <c r="AF20" s="13">
        <f t="shared" si="10"/>
        <v>1140392</v>
      </c>
      <c r="AG20" s="13">
        <f t="shared" si="10"/>
        <v>1140392</v>
      </c>
      <c r="AH20" s="13">
        <f t="shared" si="10"/>
        <v>1140392</v>
      </c>
    </row>
    <row r="21" spans="2:34" x14ac:dyDescent="0.2">
      <c r="B21" s="11" t="s">
        <v>49</v>
      </c>
      <c r="C21" s="12">
        <f>+'[1]RDG Vodovod Pula'!I19</f>
        <v>3051287</v>
      </c>
      <c r="D21" s="12">
        <v>3074385.7132658712</v>
      </c>
      <c r="E21" s="13">
        <v>3097484.4265317651</v>
      </c>
      <c r="F21" s="13">
        <v>3120583.1397976177</v>
      </c>
      <c r="G21" s="13">
        <v>3143681.8530634828</v>
      </c>
      <c r="H21" s="13">
        <v>3166780.5663293642</v>
      </c>
      <c r="I21" s="13">
        <v>3174248.5435991921</v>
      </c>
      <c r="J21" s="13">
        <v>3181716.5208690204</v>
      </c>
      <c r="K21" s="13">
        <v>3189184.4981388473</v>
      </c>
      <c r="L21" s="13">
        <v>3196652.4754086905</v>
      </c>
      <c r="M21" s="13">
        <v>3204120.4526785333</v>
      </c>
      <c r="N21" s="13">
        <v>3211588.4299483635</v>
      </c>
      <c r="O21" s="13">
        <v>3219056.4072181913</v>
      </c>
      <c r="P21" s="13">
        <v>3221685.5118633085</v>
      </c>
      <c r="Q21" s="13">
        <v>3224314.6165084261</v>
      </c>
      <c r="R21" s="13">
        <v>3226943.7211535433</v>
      </c>
      <c r="S21" s="13">
        <v>3229572.8257986936</v>
      </c>
      <c r="T21" s="13">
        <v>3232201.9304437963</v>
      </c>
      <c r="U21" s="13">
        <v>3234831.0350889284</v>
      </c>
      <c r="V21" s="13">
        <v>3237460.1397340754</v>
      </c>
      <c r="W21" s="13">
        <v>3240089.2443791809</v>
      </c>
      <c r="X21" s="13">
        <v>3242718.3490242986</v>
      </c>
      <c r="Y21" s="13">
        <v>3245347.4536694307</v>
      </c>
      <c r="Z21" s="13">
        <v>3247976.5583145479</v>
      </c>
      <c r="AA21" s="13">
        <v>3250605.6629596688</v>
      </c>
      <c r="AB21" s="13">
        <v>3253234.7676048009</v>
      </c>
      <c r="AC21" s="13">
        <v>3255863.8722499181</v>
      </c>
      <c r="AD21" s="13">
        <v>3258492.9768950352</v>
      </c>
      <c r="AE21" s="13">
        <v>3261122.0815401706</v>
      </c>
      <c r="AF21" s="13">
        <v>3263751.1861852873</v>
      </c>
      <c r="AG21" s="13">
        <v>3266380.2908304203</v>
      </c>
      <c r="AH21" s="13">
        <v>3269009.3954755357</v>
      </c>
    </row>
    <row r="22" spans="2:34" x14ac:dyDescent="0.2">
      <c r="B22" s="8" t="s">
        <v>50</v>
      </c>
      <c r="C22" s="9">
        <f>SUM(C23:C25)</f>
        <v>530510</v>
      </c>
      <c r="D22" s="9">
        <f t="shared" ref="D22:AG22" si="11">SUM(D23:D25)</f>
        <v>530510</v>
      </c>
      <c r="E22" s="10">
        <f t="shared" si="11"/>
        <v>530510</v>
      </c>
      <c r="F22" s="10">
        <f t="shared" si="11"/>
        <v>530510</v>
      </c>
      <c r="G22" s="10">
        <f t="shared" si="11"/>
        <v>530510</v>
      </c>
      <c r="H22" s="10">
        <f t="shared" si="11"/>
        <v>530510</v>
      </c>
      <c r="I22" s="10">
        <f t="shared" si="11"/>
        <v>530510</v>
      </c>
      <c r="J22" s="10">
        <f t="shared" si="11"/>
        <v>530510</v>
      </c>
      <c r="K22" s="10">
        <f t="shared" si="11"/>
        <v>530510</v>
      </c>
      <c r="L22" s="10">
        <f t="shared" si="11"/>
        <v>530510</v>
      </c>
      <c r="M22" s="10">
        <f t="shared" si="11"/>
        <v>530510</v>
      </c>
      <c r="N22" s="10">
        <f t="shared" si="11"/>
        <v>530510</v>
      </c>
      <c r="O22" s="10">
        <f t="shared" si="11"/>
        <v>530510</v>
      </c>
      <c r="P22" s="10">
        <f t="shared" si="11"/>
        <v>530510</v>
      </c>
      <c r="Q22" s="10">
        <f t="shared" si="11"/>
        <v>530510</v>
      </c>
      <c r="R22" s="10">
        <f t="shared" si="11"/>
        <v>530510</v>
      </c>
      <c r="S22" s="10">
        <f t="shared" si="11"/>
        <v>530510</v>
      </c>
      <c r="T22" s="10">
        <f t="shared" si="11"/>
        <v>530510</v>
      </c>
      <c r="U22" s="10">
        <f t="shared" si="11"/>
        <v>530510</v>
      </c>
      <c r="V22" s="10">
        <f t="shared" si="11"/>
        <v>530510</v>
      </c>
      <c r="W22" s="10">
        <f t="shared" si="11"/>
        <v>530510</v>
      </c>
      <c r="X22" s="10">
        <f t="shared" si="11"/>
        <v>530510</v>
      </c>
      <c r="Y22" s="10">
        <f t="shared" si="11"/>
        <v>530510</v>
      </c>
      <c r="Z22" s="10">
        <f t="shared" si="11"/>
        <v>530510</v>
      </c>
      <c r="AA22" s="10">
        <f t="shared" si="11"/>
        <v>530510</v>
      </c>
      <c r="AB22" s="10">
        <f t="shared" si="11"/>
        <v>530510</v>
      </c>
      <c r="AC22" s="10">
        <f t="shared" si="11"/>
        <v>530510</v>
      </c>
      <c r="AD22" s="10">
        <f t="shared" si="11"/>
        <v>530510</v>
      </c>
      <c r="AE22" s="10">
        <f t="shared" si="11"/>
        <v>530510</v>
      </c>
      <c r="AF22" s="10">
        <f t="shared" si="11"/>
        <v>530510</v>
      </c>
      <c r="AG22" s="10">
        <f t="shared" si="11"/>
        <v>530510</v>
      </c>
      <c r="AH22" s="10">
        <f>SUM(AH23:AH25)</f>
        <v>530510</v>
      </c>
    </row>
    <row r="23" spans="2:34" x14ac:dyDescent="0.2">
      <c r="B23" s="11" t="s">
        <v>51</v>
      </c>
      <c r="C23" s="12">
        <f>+'[1]RDG Vodovod Pula'!I21</f>
        <v>0</v>
      </c>
      <c r="D23" s="12">
        <f t="shared" ref="D23:S25" si="12">+C23</f>
        <v>0</v>
      </c>
      <c r="E23" s="13">
        <f t="shared" si="12"/>
        <v>0</v>
      </c>
      <c r="F23" s="13">
        <f t="shared" si="12"/>
        <v>0</v>
      </c>
      <c r="G23" s="13">
        <f t="shared" si="12"/>
        <v>0</v>
      </c>
      <c r="H23" s="13">
        <f t="shared" si="12"/>
        <v>0</v>
      </c>
      <c r="I23" s="13">
        <f t="shared" si="12"/>
        <v>0</v>
      </c>
      <c r="J23" s="13">
        <f t="shared" si="12"/>
        <v>0</v>
      </c>
      <c r="K23" s="13">
        <f t="shared" si="12"/>
        <v>0</v>
      </c>
      <c r="L23" s="13">
        <f t="shared" si="12"/>
        <v>0</v>
      </c>
      <c r="M23" s="13">
        <f t="shared" si="12"/>
        <v>0</v>
      </c>
      <c r="N23" s="13">
        <f t="shared" si="12"/>
        <v>0</v>
      </c>
      <c r="O23" s="13">
        <f t="shared" si="12"/>
        <v>0</v>
      </c>
      <c r="P23" s="13">
        <f t="shared" si="12"/>
        <v>0</v>
      </c>
      <c r="Q23" s="13">
        <f t="shared" si="12"/>
        <v>0</v>
      </c>
      <c r="R23" s="13">
        <f t="shared" si="12"/>
        <v>0</v>
      </c>
      <c r="S23" s="13">
        <f t="shared" si="12"/>
        <v>0</v>
      </c>
      <c r="T23" s="13">
        <f t="shared" ref="T23:AH25" si="13">+S23</f>
        <v>0</v>
      </c>
      <c r="U23" s="13">
        <f t="shared" si="13"/>
        <v>0</v>
      </c>
      <c r="V23" s="13">
        <f t="shared" si="13"/>
        <v>0</v>
      </c>
      <c r="W23" s="13">
        <f t="shared" si="13"/>
        <v>0</v>
      </c>
      <c r="X23" s="13">
        <f t="shared" si="13"/>
        <v>0</v>
      </c>
      <c r="Y23" s="13">
        <f t="shared" si="13"/>
        <v>0</v>
      </c>
      <c r="Z23" s="13">
        <f t="shared" si="13"/>
        <v>0</v>
      </c>
      <c r="AA23" s="13">
        <f t="shared" si="13"/>
        <v>0</v>
      </c>
      <c r="AB23" s="13">
        <f t="shared" si="13"/>
        <v>0</v>
      </c>
      <c r="AC23" s="13">
        <f t="shared" si="13"/>
        <v>0</v>
      </c>
      <c r="AD23" s="13">
        <f t="shared" si="13"/>
        <v>0</v>
      </c>
      <c r="AE23" s="13">
        <f t="shared" si="13"/>
        <v>0</v>
      </c>
      <c r="AF23" s="13">
        <f t="shared" si="13"/>
        <v>0</v>
      </c>
      <c r="AG23" s="13">
        <f t="shared" si="13"/>
        <v>0</v>
      </c>
      <c r="AH23" s="13">
        <f t="shared" si="13"/>
        <v>0</v>
      </c>
    </row>
    <row r="24" spans="2:34" x14ac:dyDescent="0.2">
      <c r="B24" s="11" t="s">
        <v>52</v>
      </c>
      <c r="C24" s="12">
        <f>+'[1]RDG Vodovod Pula'!I22</f>
        <v>323480</v>
      </c>
      <c r="D24" s="12">
        <f t="shared" si="12"/>
        <v>323480</v>
      </c>
      <c r="E24" s="13">
        <f t="shared" si="12"/>
        <v>323480</v>
      </c>
      <c r="F24" s="13">
        <f t="shared" si="12"/>
        <v>323480</v>
      </c>
      <c r="G24" s="13">
        <f t="shared" si="12"/>
        <v>323480</v>
      </c>
      <c r="H24" s="13">
        <f t="shared" si="12"/>
        <v>323480</v>
      </c>
      <c r="I24" s="13">
        <f t="shared" si="12"/>
        <v>323480</v>
      </c>
      <c r="J24" s="13">
        <f t="shared" si="12"/>
        <v>323480</v>
      </c>
      <c r="K24" s="13">
        <f t="shared" si="12"/>
        <v>323480</v>
      </c>
      <c r="L24" s="13">
        <f t="shared" si="12"/>
        <v>323480</v>
      </c>
      <c r="M24" s="13">
        <f t="shared" si="12"/>
        <v>323480</v>
      </c>
      <c r="N24" s="13">
        <f t="shared" si="12"/>
        <v>323480</v>
      </c>
      <c r="O24" s="13">
        <f t="shared" si="12"/>
        <v>323480</v>
      </c>
      <c r="P24" s="13">
        <f t="shared" si="12"/>
        <v>323480</v>
      </c>
      <c r="Q24" s="13">
        <f t="shared" si="12"/>
        <v>323480</v>
      </c>
      <c r="R24" s="13">
        <f t="shared" si="12"/>
        <v>323480</v>
      </c>
      <c r="S24" s="13">
        <f t="shared" si="12"/>
        <v>323480</v>
      </c>
      <c r="T24" s="13">
        <f t="shared" si="13"/>
        <v>323480</v>
      </c>
      <c r="U24" s="13">
        <f t="shared" si="13"/>
        <v>323480</v>
      </c>
      <c r="V24" s="13">
        <f t="shared" si="13"/>
        <v>323480</v>
      </c>
      <c r="W24" s="13">
        <f t="shared" si="13"/>
        <v>323480</v>
      </c>
      <c r="X24" s="13">
        <f t="shared" si="13"/>
        <v>323480</v>
      </c>
      <c r="Y24" s="13">
        <f t="shared" si="13"/>
        <v>323480</v>
      </c>
      <c r="Z24" s="13">
        <f t="shared" si="13"/>
        <v>323480</v>
      </c>
      <c r="AA24" s="13">
        <f t="shared" si="13"/>
        <v>323480</v>
      </c>
      <c r="AB24" s="13">
        <f t="shared" si="13"/>
        <v>323480</v>
      </c>
      <c r="AC24" s="13">
        <f t="shared" si="13"/>
        <v>323480</v>
      </c>
      <c r="AD24" s="13">
        <f t="shared" si="13"/>
        <v>323480</v>
      </c>
      <c r="AE24" s="13">
        <f t="shared" si="13"/>
        <v>323480</v>
      </c>
      <c r="AF24" s="13">
        <f t="shared" si="13"/>
        <v>323480</v>
      </c>
      <c r="AG24" s="13">
        <f t="shared" si="13"/>
        <v>323480</v>
      </c>
      <c r="AH24" s="13">
        <f>+AG24</f>
        <v>323480</v>
      </c>
    </row>
    <row r="25" spans="2:34" x14ac:dyDescent="0.2">
      <c r="B25" s="11" t="s">
        <v>53</v>
      </c>
      <c r="C25" s="12">
        <f>+'[1]RDG Vodovod Pula'!I23</f>
        <v>207030</v>
      </c>
      <c r="D25" s="12">
        <f t="shared" si="12"/>
        <v>207030</v>
      </c>
      <c r="E25" s="13">
        <f t="shared" si="12"/>
        <v>207030</v>
      </c>
      <c r="F25" s="13">
        <f t="shared" si="12"/>
        <v>207030</v>
      </c>
      <c r="G25" s="13">
        <f t="shared" si="12"/>
        <v>207030</v>
      </c>
      <c r="H25" s="13">
        <f t="shared" si="12"/>
        <v>207030</v>
      </c>
      <c r="I25" s="13">
        <f t="shared" si="12"/>
        <v>207030</v>
      </c>
      <c r="J25" s="13">
        <f t="shared" si="12"/>
        <v>207030</v>
      </c>
      <c r="K25" s="13">
        <f t="shared" si="12"/>
        <v>207030</v>
      </c>
      <c r="L25" s="13">
        <f t="shared" si="12"/>
        <v>207030</v>
      </c>
      <c r="M25" s="13">
        <f t="shared" si="12"/>
        <v>207030</v>
      </c>
      <c r="N25" s="13">
        <f t="shared" si="12"/>
        <v>207030</v>
      </c>
      <c r="O25" s="13">
        <f t="shared" si="12"/>
        <v>207030</v>
      </c>
      <c r="P25" s="13">
        <f t="shared" si="12"/>
        <v>207030</v>
      </c>
      <c r="Q25" s="13">
        <f t="shared" si="12"/>
        <v>207030</v>
      </c>
      <c r="R25" s="13">
        <f t="shared" si="12"/>
        <v>207030</v>
      </c>
      <c r="S25" s="13">
        <f t="shared" si="12"/>
        <v>207030</v>
      </c>
      <c r="T25" s="13">
        <f t="shared" si="13"/>
        <v>207030</v>
      </c>
      <c r="U25" s="13">
        <f t="shared" si="13"/>
        <v>207030</v>
      </c>
      <c r="V25" s="13">
        <f t="shared" si="13"/>
        <v>207030</v>
      </c>
      <c r="W25" s="13">
        <f t="shared" si="13"/>
        <v>207030</v>
      </c>
      <c r="X25" s="13">
        <f t="shared" si="13"/>
        <v>207030</v>
      </c>
      <c r="Y25" s="13">
        <f t="shared" si="13"/>
        <v>207030</v>
      </c>
      <c r="Z25" s="13">
        <f t="shared" si="13"/>
        <v>207030</v>
      </c>
      <c r="AA25" s="13">
        <f t="shared" si="13"/>
        <v>207030</v>
      </c>
      <c r="AB25" s="13">
        <f t="shared" si="13"/>
        <v>207030</v>
      </c>
      <c r="AC25" s="13">
        <f t="shared" si="13"/>
        <v>207030</v>
      </c>
      <c r="AD25" s="13">
        <f t="shared" si="13"/>
        <v>207030</v>
      </c>
      <c r="AE25" s="13">
        <f t="shared" si="13"/>
        <v>207030</v>
      </c>
      <c r="AF25" s="13">
        <f t="shared" si="13"/>
        <v>207030</v>
      </c>
      <c r="AG25" s="13">
        <f t="shared" si="13"/>
        <v>207030</v>
      </c>
      <c r="AH25" s="13">
        <f t="shared" si="13"/>
        <v>207030</v>
      </c>
    </row>
    <row r="26" spans="2:34" x14ac:dyDescent="0.2">
      <c r="B26" s="8" t="s">
        <v>54</v>
      </c>
      <c r="C26" s="9">
        <f>SUM(C27:C29)</f>
        <v>117475</v>
      </c>
      <c r="D26" s="9">
        <f t="shared" ref="D26:AH26" si="14">SUM(D27:D29)</f>
        <v>117475</v>
      </c>
      <c r="E26" s="10">
        <f t="shared" si="14"/>
        <v>117475</v>
      </c>
      <c r="F26" s="10">
        <f t="shared" si="14"/>
        <v>117475</v>
      </c>
      <c r="G26" s="10">
        <f t="shared" si="14"/>
        <v>117475</v>
      </c>
      <c r="H26" s="10">
        <f t="shared" si="14"/>
        <v>117475</v>
      </c>
      <c r="I26" s="10">
        <f t="shared" si="14"/>
        <v>117475</v>
      </c>
      <c r="J26" s="10">
        <f t="shared" si="14"/>
        <v>117475</v>
      </c>
      <c r="K26" s="10">
        <f t="shared" si="14"/>
        <v>117475</v>
      </c>
      <c r="L26" s="10">
        <f t="shared" si="14"/>
        <v>117475</v>
      </c>
      <c r="M26" s="10">
        <f t="shared" si="14"/>
        <v>117475</v>
      </c>
      <c r="N26" s="10">
        <f t="shared" si="14"/>
        <v>117475</v>
      </c>
      <c r="O26" s="10">
        <f t="shared" si="14"/>
        <v>117475</v>
      </c>
      <c r="P26" s="10">
        <f t="shared" si="14"/>
        <v>117475</v>
      </c>
      <c r="Q26" s="10">
        <f t="shared" si="14"/>
        <v>117475</v>
      </c>
      <c r="R26" s="10">
        <f t="shared" si="14"/>
        <v>117475</v>
      </c>
      <c r="S26" s="10">
        <f t="shared" si="14"/>
        <v>117475</v>
      </c>
      <c r="T26" s="10">
        <f t="shared" si="14"/>
        <v>117475</v>
      </c>
      <c r="U26" s="10">
        <f t="shared" si="14"/>
        <v>117475</v>
      </c>
      <c r="V26" s="10">
        <f t="shared" si="14"/>
        <v>117475</v>
      </c>
      <c r="W26" s="10">
        <f t="shared" si="14"/>
        <v>117475</v>
      </c>
      <c r="X26" s="10">
        <f t="shared" si="14"/>
        <v>117475</v>
      </c>
      <c r="Y26" s="10">
        <f t="shared" si="14"/>
        <v>117475</v>
      </c>
      <c r="Z26" s="10">
        <f t="shared" si="14"/>
        <v>117475</v>
      </c>
      <c r="AA26" s="10">
        <f t="shared" si="14"/>
        <v>117475</v>
      </c>
      <c r="AB26" s="10">
        <f t="shared" si="14"/>
        <v>117475</v>
      </c>
      <c r="AC26" s="10">
        <f t="shared" si="14"/>
        <v>117475</v>
      </c>
      <c r="AD26" s="10">
        <f t="shared" si="14"/>
        <v>117475</v>
      </c>
      <c r="AE26" s="10">
        <f t="shared" si="14"/>
        <v>117475</v>
      </c>
      <c r="AF26" s="10">
        <f t="shared" si="14"/>
        <v>117475</v>
      </c>
      <c r="AG26" s="10">
        <f t="shared" si="14"/>
        <v>117475</v>
      </c>
      <c r="AH26" s="10">
        <f t="shared" si="14"/>
        <v>117475</v>
      </c>
    </row>
    <row r="27" spans="2:34" x14ac:dyDescent="0.2">
      <c r="B27" s="11" t="s">
        <v>55</v>
      </c>
      <c r="C27" s="12">
        <f>+'[1]RDG Vodovod Pula'!I25</f>
        <v>0</v>
      </c>
      <c r="D27" s="12">
        <f t="shared" ref="D27:S33" si="15">+C27</f>
        <v>0</v>
      </c>
      <c r="E27" s="13">
        <f t="shared" si="15"/>
        <v>0</v>
      </c>
      <c r="F27" s="13">
        <f t="shared" si="15"/>
        <v>0</v>
      </c>
      <c r="G27" s="13">
        <f t="shared" si="15"/>
        <v>0</v>
      </c>
      <c r="H27" s="13">
        <f t="shared" si="15"/>
        <v>0</v>
      </c>
      <c r="I27" s="13">
        <f t="shared" si="15"/>
        <v>0</v>
      </c>
      <c r="J27" s="13">
        <f t="shared" si="15"/>
        <v>0</v>
      </c>
      <c r="K27" s="13">
        <f t="shared" si="15"/>
        <v>0</v>
      </c>
      <c r="L27" s="13">
        <f t="shared" si="15"/>
        <v>0</v>
      </c>
      <c r="M27" s="13">
        <f t="shared" si="15"/>
        <v>0</v>
      </c>
      <c r="N27" s="13">
        <f t="shared" si="15"/>
        <v>0</v>
      </c>
      <c r="O27" s="13">
        <f t="shared" si="15"/>
        <v>0</v>
      </c>
      <c r="P27" s="13">
        <f t="shared" si="15"/>
        <v>0</v>
      </c>
      <c r="Q27" s="13">
        <f t="shared" si="15"/>
        <v>0</v>
      </c>
      <c r="R27" s="13">
        <f t="shared" si="15"/>
        <v>0</v>
      </c>
      <c r="S27" s="13">
        <f t="shared" si="15"/>
        <v>0</v>
      </c>
      <c r="T27" s="13">
        <f t="shared" ref="T27:AH33" si="16">+S27</f>
        <v>0</v>
      </c>
      <c r="U27" s="13">
        <f t="shared" si="16"/>
        <v>0</v>
      </c>
      <c r="V27" s="13">
        <f t="shared" si="16"/>
        <v>0</v>
      </c>
      <c r="W27" s="13">
        <f t="shared" si="16"/>
        <v>0</v>
      </c>
      <c r="X27" s="13">
        <f t="shared" si="16"/>
        <v>0</v>
      </c>
      <c r="Y27" s="13">
        <f t="shared" si="16"/>
        <v>0</v>
      </c>
      <c r="Z27" s="13">
        <f t="shared" si="16"/>
        <v>0</v>
      </c>
      <c r="AA27" s="13">
        <f t="shared" si="16"/>
        <v>0</v>
      </c>
      <c r="AB27" s="13">
        <f t="shared" si="16"/>
        <v>0</v>
      </c>
      <c r="AC27" s="13">
        <f t="shared" si="16"/>
        <v>0</v>
      </c>
      <c r="AD27" s="13">
        <f t="shared" si="16"/>
        <v>0</v>
      </c>
      <c r="AE27" s="13">
        <f t="shared" si="16"/>
        <v>0</v>
      </c>
      <c r="AF27" s="13">
        <f t="shared" si="16"/>
        <v>0</v>
      </c>
      <c r="AG27" s="13">
        <f t="shared" si="16"/>
        <v>0</v>
      </c>
      <c r="AH27" s="13">
        <f t="shared" si="16"/>
        <v>0</v>
      </c>
    </row>
    <row r="28" spans="2:34" x14ac:dyDescent="0.2">
      <c r="B28" s="11" t="s">
        <v>56</v>
      </c>
      <c r="C28" s="12">
        <f>+'[1]RDG Vodovod Pula'!I26</f>
        <v>117475</v>
      </c>
      <c r="D28" s="12">
        <f t="shared" si="15"/>
        <v>117475</v>
      </c>
      <c r="E28" s="13">
        <f t="shared" si="15"/>
        <v>117475</v>
      </c>
      <c r="F28" s="13">
        <f t="shared" si="15"/>
        <v>117475</v>
      </c>
      <c r="G28" s="13">
        <f t="shared" si="15"/>
        <v>117475</v>
      </c>
      <c r="H28" s="13">
        <f t="shared" si="15"/>
        <v>117475</v>
      </c>
      <c r="I28" s="13">
        <f t="shared" si="15"/>
        <v>117475</v>
      </c>
      <c r="J28" s="13">
        <f t="shared" si="15"/>
        <v>117475</v>
      </c>
      <c r="K28" s="13">
        <f t="shared" si="15"/>
        <v>117475</v>
      </c>
      <c r="L28" s="13">
        <f t="shared" si="15"/>
        <v>117475</v>
      </c>
      <c r="M28" s="13">
        <f t="shared" si="15"/>
        <v>117475</v>
      </c>
      <c r="N28" s="13">
        <f t="shared" si="15"/>
        <v>117475</v>
      </c>
      <c r="O28" s="13">
        <f t="shared" si="15"/>
        <v>117475</v>
      </c>
      <c r="P28" s="13">
        <f t="shared" si="15"/>
        <v>117475</v>
      </c>
      <c r="Q28" s="13">
        <f t="shared" si="15"/>
        <v>117475</v>
      </c>
      <c r="R28" s="13">
        <f t="shared" si="15"/>
        <v>117475</v>
      </c>
      <c r="S28" s="13">
        <f t="shared" si="15"/>
        <v>117475</v>
      </c>
      <c r="T28" s="13">
        <f t="shared" si="16"/>
        <v>117475</v>
      </c>
      <c r="U28" s="13">
        <f t="shared" si="16"/>
        <v>117475</v>
      </c>
      <c r="V28" s="13">
        <f t="shared" si="16"/>
        <v>117475</v>
      </c>
      <c r="W28" s="13">
        <f t="shared" si="16"/>
        <v>117475</v>
      </c>
      <c r="X28" s="13">
        <f t="shared" si="16"/>
        <v>117475</v>
      </c>
      <c r="Y28" s="13">
        <f t="shared" si="16"/>
        <v>117475</v>
      </c>
      <c r="Z28" s="13">
        <f t="shared" si="16"/>
        <v>117475</v>
      </c>
      <c r="AA28" s="13">
        <f t="shared" si="16"/>
        <v>117475</v>
      </c>
      <c r="AB28" s="13">
        <f t="shared" si="16"/>
        <v>117475</v>
      </c>
      <c r="AC28" s="13">
        <f t="shared" si="16"/>
        <v>117475</v>
      </c>
      <c r="AD28" s="13">
        <f t="shared" si="16"/>
        <v>117475</v>
      </c>
      <c r="AE28" s="13">
        <f t="shared" si="16"/>
        <v>117475</v>
      </c>
      <c r="AF28" s="13">
        <f t="shared" si="16"/>
        <v>117475</v>
      </c>
      <c r="AG28" s="13">
        <f t="shared" si="16"/>
        <v>117475</v>
      </c>
      <c r="AH28" s="13">
        <f t="shared" si="16"/>
        <v>117475</v>
      </c>
    </row>
    <row r="29" spans="2:34" ht="15" x14ac:dyDescent="0.25">
      <c r="B29" s="11" t="s">
        <v>57</v>
      </c>
      <c r="C29" s="12">
        <f>+'[1]RDG Vodovod Pula'!I27</f>
        <v>0</v>
      </c>
      <c r="D29" s="12">
        <f t="shared" si="15"/>
        <v>0</v>
      </c>
      <c r="E29" s="13">
        <f t="shared" si="15"/>
        <v>0</v>
      </c>
      <c r="F29" s="13">
        <f t="shared" si="15"/>
        <v>0</v>
      </c>
      <c r="G29" s="13">
        <f t="shared" si="15"/>
        <v>0</v>
      </c>
      <c r="H29" s="13">
        <f t="shared" si="15"/>
        <v>0</v>
      </c>
      <c r="I29" s="13">
        <f t="shared" si="15"/>
        <v>0</v>
      </c>
      <c r="J29" s="13">
        <f t="shared" si="15"/>
        <v>0</v>
      </c>
      <c r="K29" s="13">
        <f t="shared" si="15"/>
        <v>0</v>
      </c>
      <c r="L29" s="13">
        <f t="shared" si="15"/>
        <v>0</v>
      </c>
      <c r="M29" s="13">
        <f t="shared" si="15"/>
        <v>0</v>
      </c>
      <c r="N29" s="13">
        <f t="shared" si="15"/>
        <v>0</v>
      </c>
      <c r="O29" s="13">
        <f t="shared" si="15"/>
        <v>0</v>
      </c>
      <c r="P29" s="13">
        <f t="shared" si="15"/>
        <v>0</v>
      </c>
      <c r="Q29" s="13">
        <f t="shared" si="15"/>
        <v>0</v>
      </c>
      <c r="R29" s="13">
        <f t="shared" si="15"/>
        <v>0</v>
      </c>
      <c r="S29" s="13">
        <f t="shared" si="15"/>
        <v>0</v>
      </c>
      <c r="T29" s="13">
        <f t="shared" si="16"/>
        <v>0</v>
      </c>
      <c r="U29" s="13">
        <f t="shared" si="16"/>
        <v>0</v>
      </c>
      <c r="V29" s="13">
        <f t="shared" si="16"/>
        <v>0</v>
      </c>
      <c r="W29" s="13">
        <f t="shared" si="16"/>
        <v>0</v>
      </c>
      <c r="X29" s="13">
        <f t="shared" si="16"/>
        <v>0</v>
      </c>
      <c r="Y29" s="13">
        <f t="shared" si="16"/>
        <v>0</v>
      </c>
      <c r="Z29" s="13">
        <f t="shared" si="16"/>
        <v>0</v>
      </c>
      <c r="AA29" s="13">
        <f t="shared" si="16"/>
        <v>0</v>
      </c>
      <c r="AB29" s="13">
        <f t="shared" si="16"/>
        <v>0</v>
      </c>
      <c r="AC29" s="13">
        <f t="shared" si="16"/>
        <v>0</v>
      </c>
      <c r="AD29" s="13">
        <f t="shared" si="16"/>
        <v>0</v>
      </c>
      <c r="AE29" s="13">
        <f t="shared" si="16"/>
        <v>0</v>
      </c>
      <c r="AF29" s="13">
        <f t="shared" si="16"/>
        <v>0</v>
      </c>
      <c r="AG29" s="13">
        <f t="shared" si="16"/>
        <v>0</v>
      </c>
      <c r="AH29" s="13">
        <f t="shared" si="16"/>
        <v>0</v>
      </c>
    </row>
    <row r="30" spans="2:34" ht="15" x14ac:dyDescent="0.25">
      <c r="B30" s="16" t="s">
        <v>58</v>
      </c>
      <c r="C30" s="12">
        <f>+'[1]RDG Vodovod Pula'!I28</f>
        <v>0</v>
      </c>
      <c r="D30" s="12">
        <f t="shared" si="15"/>
        <v>0</v>
      </c>
      <c r="E30" s="13">
        <f t="shared" si="15"/>
        <v>0</v>
      </c>
      <c r="F30" s="13">
        <f t="shared" si="15"/>
        <v>0</v>
      </c>
      <c r="G30" s="13">
        <f t="shared" si="15"/>
        <v>0</v>
      </c>
      <c r="H30" s="13">
        <f t="shared" si="15"/>
        <v>0</v>
      </c>
      <c r="I30" s="13">
        <f t="shared" si="15"/>
        <v>0</v>
      </c>
      <c r="J30" s="13">
        <f t="shared" si="15"/>
        <v>0</v>
      </c>
      <c r="K30" s="13">
        <f t="shared" si="15"/>
        <v>0</v>
      </c>
      <c r="L30" s="13">
        <f t="shared" si="15"/>
        <v>0</v>
      </c>
      <c r="M30" s="13">
        <f t="shared" si="15"/>
        <v>0</v>
      </c>
      <c r="N30" s="13">
        <f t="shared" si="15"/>
        <v>0</v>
      </c>
      <c r="O30" s="13">
        <f t="shared" si="15"/>
        <v>0</v>
      </c>
      <c r="P30" s="13">
        <f t="shared" si="15"/>
        <v>0</v>
      </c>
      <c r="Q30" s="13">
        <f t="shared" si="15"/>
        <v>0</v>
      </c>
      <c r="R30" s="13">
        <f t="shared" si="15"/>
        <v>0</v>
      </c>
      <c r="S30" s="13">
        <f t="shared" si="15"/>
        <v>0</v>
      </c>
      <c r="T30" s="13">
        <f t="shared" si="16"/>
        <v>0</v>
      </c>
      <c r="U30" s="13">
        <f t="shared" si="16"/>
        <v>0</v>
      </c>
      <c r="V30" s="13">
        <f t="shared" si="16"/>
        <v>0</v>
      </c>
      <c r="W30" s="13">
        <f t="shared" si="16"/>
        <v>0</v>
      </c>
      <c r="X30" s="13">
        <f t="shared" si="16"/>
        <v>0</v>
      </c>
      <c r="Y30" s="13">
        <f t="shared" si="16"/>
        <v>0</v>
      </c>
      <c r="Z30" s="13">
        <f t="shared" si="16"/>
        <v>0</v>
      </c>
      <c r="AA30" s="13">
        <f t="shared" si="16"/>
        <v>0</v>
      </c>
      <c r="AB30" s="13">
        <f t="shared" si="16"/>
        <v>0</v>
      </c>
      <c r="AC30" s="13">
        <f t="shared" si="16"/>
        <v>0</v>
      </c>
      <c r="AD30" s="13">
        <f t="shared" si="16"/>
        <v>0</v>
      </c>
      <c r="AE30" s="13">
        <f t="shared" si="16"/>
        <v>0</v>
      </c>
      <c r="AF30" s="13">
        <f t="shared" si="16"/>
        <v>0</v>
      </c>
      <c r="AG30" s="13">
        <f t="shared" si="16"/>
        <v>0</v>
      </c>
      <c r="AH30" s="13">
        <f t="shared" si="16"/>
        <v>0</v>
      </c>
    </row>
    <row r="31" spans="2:34" ht="15" x14ac:dyDescent="0.25">
      <c r="B31" s="16" t="s">
        <v>59</v>
      </c>
      <c r="C31" s="12">
        <f>+'[1]RDG Vodovod Pula'!I29</f>
        <v>0</v>
      </c>
      <c r="D31" s="12">
        <f t="shared" si="15"/>
        <v>0</v>
      </c>
      <c r="E31" s="13">
        <f t="shared" si="15"/>
        <v>0</v>
      </c>
      <c r="F31" s="13">
        <f t="shared" si="15"/>
        <v>0</v>
      </c>
      <c r="G31" s="13">
        <f t="shared" si="15"/>
        <v>0</v>
      </c>
      <c r="H31" s="13">
        <f t="shared" si="15"/>
        <v>0</v>
      </c>
      <c r="I31" s="13">
        <f t="shared" si="15"/>
        <v>0</v>
      </c>
      <c r="J31" s="13">
        <f t="shared" si="15"/>
        <v>0</v>
      </c>
      <c r="K31" s="13">
        <f t="shared" si="15"/>
        <v>0</v>
      </c>
      <c r="L31" s="13">
        <f t="shared" si="15"/>
        <v>0</v>
      </c>
      <c r="M31" s="13">
        <f t="shared" si="15"/>
        <v>0</v>
      </c>
      <c r="N31" s="13">
        <f t="shared" si="15"/>
        <v>0</v>
      </c>
      <c r="O31" s="13">
        <f t="shared" si="15"/>
        <v>0</v>
      </c>
      <c r="P31" s="13">
        <f t="shared" si="15"/>
        <v>0</v>
      </c>
      <c r="Q31" s="13">
        <f t="shared" si="15"/>
        <v>0</v>
      </c>
      <c r="R31" s="13">
        <f t="shared" si="15"/>
        <v>0</v>
      </c>
      <c r="S31" s="13">
        <f t="shared" si="15"/>
        <v>0</v>
      </c>
      <c r="T31" s="13">
        <f t="shared" si="16"/>
        <v>0</v>
      </c>
      <c r="U31" s="13">
        <f t="shared" si="16"/>
        <v>0</v>
      </c>
      <c r="V31" s="13">
        <f t="shared" si="16"/>
        <v>0</v>
      </c>
      <c r="W31" s="13">
        <f t="shared" si="16"/>
        <v>0</v>
      </c>
      <c r="X31" s="13">
        <f t="shared" si="16"/>
        <v>0</v>
      </c>
      <c r="Y31" s="13">
        <f t="shared" si="16"/>
        <v>0</v>
      </c>
      <c r="Z31" s="13">
        <f t="shared" si="16"/>
        <v>0</v>
      </c>
      <c r="AA31" s="13">
        <f t="shared" si="16"/>
        <v>0</v>
      </c>
      <c r="AB31" s="13">
        <f t="shared" si="16"/>
        <v>0</v>
      </c>
      <c r="AC31" s="13">
        <f t="shared" si="16"/>
        <v>0</v>
      </c>
      <c r="AD31" s="13">
        <f t="shared" si="16"/>
        <v>0</v>
      </c>
      <c r="AE31" s="13">
        <f t="shared" si="16"/>
        <v>0</v>
      </c>
      <c r="AF31" s="13">
        <f t="shared" si="16"/>
        <v>0</v>
      </c>
      <c r="AG31" s="13">
        <f t="shared" si="16"/>
        <v>0</v>
      </c>
      <c r="AH31" s="13">
        <f t="shared" si="16"/>
        <v>0</v>
      </c>
    </row>
    <row r="32" spans="2:34" ht="15" x14ac:dyDescent="0.25">
      <c r="B32" s="8" t="s">
        <v>60</v>
      </c>
      <c r="C32" s="12">
        <f>+'[1]RDG Vodovod Pula'!I30</f>
        <v>0</v>
      </c>
      <c r="D32" s="12">
        <f t="shared" si="15"/>
        <v>0</v>
      </c>
      <c r="E32" s="17">
        <f t="shared" si="15"/>
        <v>0</v>
      </c>
      <c r="F32" s="17">
        <f t="shared" si="15"/>
        <v>0</v>
      </c>
      <c r="G32" s="17">
        <f t="shared" si="15"/>
        <v>0</v>
      </c>
      <c r="H32" s="17">
        <f t="shared" si="15"/>
        <v>0</v>
      </c>
      <c r="I32" s="17">
        <f t="shared" si="15"/>
        <v>0</v>
      </c>
      <c r="J32" s="17">
        <f t="shared" si="15"/>
        <v>0</v>
      </c>
      <c r="K32" s="17">
        <f t="shared" si="15"/>
        <v>0</v>
      </c>
      <c r="L32" s="17">
        <f t="shared" si="15"/>
        <v>0</v>
      </c>
      <c r="M32" s="17">
        <f t="shared" si="15"/>
        <v>0</v>
      </c>
      <c r="N32" s="17">
        <f t="shared" si="15"/>
        <v>0</v>
      </c>
      <c r="O32" s="17">
        <f t="shared" si="15"/>
        <v>0</v>
      </c>
      <c r="P32" s="17">
        <f t="shared" si="15"/>
        <v>0</v>
      </c>
      <c r="Q32" s="17">
        <f t="shared" si="15"/>
        <v>0</v>
      </c>
      <c r="R32" s="17">
        <f t="shared" si="15"/>
        <v>0</v>
      </c>
      <c r="S32" s="17">
        <f t="shared" si="15"/>
        <v>0</v>
      </c>
      <c r="T32" s="17">
        <f t="shared" si="16"/>
        <v>0</v>
      </c>
      <c r="U32" s="17">
        <f t="shared" si="16"/>
        <v>0</v>
      </c>
      <c r="V32" s="17">
        <f t="shared" si="16"/>
        <v>0</v>
      </c>
      <c r="W32" s="17">
        <f t="shared" si="16"/>
        <v>0</v>
      </c>
      <c r="X32" s="17">
        <f t="shared" si="16"/>
        <v>0</v>
      </c>
      <c r="Y32" s="17">
        <f t="shared" si="16"/>
        <v>0</v>
      </c>
      <c r="Z32" s="17">
        <f t="shared" si="16"/>
        <v>0</v>
      </c>
      <c r="AA32" s="17">
        <f t="shared" si="16"/>
        <v>0</v>
      </c>
      <c r="AB32" s="17">
        <f t="shared" si="16"/>
        <v>0</v>
      </c>
      <c r="AC32" s="17">
        <f t="shared" si="16"/>
        <v>0</v>
      </c>
      <c r="AD32" s="17">
        <f t="shared" si="16"/>
        <v>0</v>
      </c>
      <c r="AE32" s="17">
        <f t="shared" si="16"/>
        <v>0</v>
      </c>
      <c r="AF32" s="17">
        <f t="shared" si="16"/>
        <v>0</v>
      </c>
      <c r="AG32" s="17">
        <f t="shared" si="16"/>
        <v>0</v>
      </c>
      <c r="AH32" s="17">
        <f t="shared" si="16"/>
        <v>0</v>
      </c>
    </row>
    <row r="33" spans="1:34" ht="15" x14ac:dyDescent="0.25">
      <c r="B33" s="8" t="s">
        <v>61</v>
      </c>
      <c r="C33" s="12">
        <f>+'[1]RDG Vodovod Pula'!I31</f>
        <v>0</v>
      </c>
      <c r="D33" s="12">
        <f t="shared" si="15"/>
        <v>0</v>
      </c>
      <c r="E33" s="17">
        <f t="shared" si="15"/>
        <v>0</v>
      </c>
      <c r="F33" s="17">
        <f t="shared" si="15"/>
        <v>0</v>
      </c>
      <c r="G33" s="17">
        <f t="shared" si="15"/>
        <v>0</v>
      </c>
      <c r="H33" s="17">
        <f t="shared" si="15"/>
        <v>0</v>
      </c>
      <c r="I33" s="17">
        <f t="shared" si="15"/>
        <v>0</v>
      </c>
      <c r="J33" s="17">
        <f t="shared" si="15"/>
        <v>0</v>
      </c>
      <c r="K33" s="17">
        <f t="shared" si="15"/>
        <v>0</v>
      </c>
      <c r="L33" s="17">
        <f t="shared" si="15"/>
        <v>0</v>
      </c>
      <c r="M33" s="17">
        <f t="shared" si="15"/>
        <v>0</v>
      </c>
      <c r="N33" s="17">
        <f t="shared" si="15"/>
        <v>0</v>
      </c>
      <c r="O33" s="17">
        <f t="shared" si="15"/>
        <v>0</v>
      </c>
      <c r="P33" s="17">
        <f t="shared" si="15"/>
        <v>0</v>
      </c>
      <c r="Q33" s="17">
        <f t="shared" si="15"/>
        <v>0</v>
      </c>
      <c r="R33" s="17">
        <f t="shared" si="15"/>
        <v>0</v>
      </c>
      <c r="S33" s="17">
        <f t="shared" si="15"/>
        <v>0</v>
      </c>
      <c r="T33" s="17">
        <f t="shared" si="16"/>
        <v>0</v>
      </c>
      <c r="U33" s="17">
        <f t="shared" si="16"/>
        <v>0</v>
      </c>
      <c r="V33" s="17">
        <f t="shared" si="16"/>
        <v>0</v>
      </c>
      <c r="W33" s="17">
        <f t="shared" si="16"/>
        <v>0</v>
      </c>
      <c r="X33" s="17">
        <f t="shared" si="16"/>
        <v>0</v>
      </c>
      <c r="Y33" s="17">
        <f t="shared" si="16"/>
        <v>0</v>
      </c>
      <c r="Z33" s="17">
        <f t="shared" si="16"/>
        <v>0</v>
      </c>
      <c r="AA33" s="17">
        <f t="shared" si="16"/>
        <v>0</v>
      </c>
      <c r="AB33" s="17">
        <f t="shared" si="16"/>
        <v>0</v>
      </c>
      <c r="AC33" s="17">
        <f t="shared" si="16"/>
        <v>0</v>
      </c>
      <c r="AD33" s="17">
        <f t="shared" si="16"/>
        <v>0</v>
      </c>
      <c r="AE33" s="17">
        <f t="shared" si="16"/>
        <v>0</v>
      </c>
      <c r="AF33" s="17">
        <f t="shared" si="16"/>
        <v>0</v>
      </c>
      <c r="AG33" s="17">
        <f t="shared" si="16"/>
        <v>0</v>
      </c>
      <c r="AH33" s="17">
        <f t="shared" si="16"/>
        <v>0</v>
      </c>
    </row>
    <row r="34" spans="1:34" ht="15" x14ac:dyDescent="0.25">
      <c r="B34" s="8" t="s">
        <v>62</v>
      </c>
      <c r="C34" s="9">
        <f t="shared" ref="C34:AH34" si="17">+C6+C22+C32+C30</f>
        <v>77635832</v>
      </c>
      <c r="D34" s="9">
        <f t="shared" si="17"/>
        <v>77742070.18222037</v>
      </c>
      <c r="E34" s="10">
        <f t="shared" si="17"/>
        <v>77848308.364440769</v>
      </c>
      <c r="F34" s="10">
        <f t="shared" si="17"/>
        <v>77954546.546661139</v>
      </c>
      <c r="G34" s="10">
        <f t="shared" si="17"/>
        <v>78060784.728881508</v>
      </c>
      <c r="H34" s="10">
        <f t="shared" si="17"/>
        <v>80355379.408273876</v>
      </c>
      <c r="I34" s="10">
        <f t="shared" si="17"/>
        <v>80435023.006180286</v>
      </c>
      <c r="J34" s="10">
        <f t="shared" si="17"/>
        <v>80494656.886764407</v>
      </c>
      <c r="K34" s="10">
        <f t="shared" si="17"/>
        <v>80554290.767348498</v>
      </c>
      <c r="L34" s="10">
        <f t="shared" si="17"/>
        <v>80613924.647932604</v>
      </c>
      <c r="M34" s="10">
        <f t="shared" si="17"/>
        <v>80673558.52851671</v>
      </c>
      <c r="N34" s="10">
        <f t="shared" si="17"/>
        <v>80733192.409100816</v>
      </c>
      <c r="O34" s="10">
        <f t="shared" si="17"/>
        <v>80792826.289684907</v>
      </c>
      <c r="P34" s="10">
        <f t="shared" si="17"/>
        <v>80830179.431320652</v>
      </c>
      <c r="Q34" s="10">
        <f t="shared" si="17"/>
        <v>80867532.572956398</v>
      </c>
      <c r="R34" s="10">
        <f t="shared" si="17"/>
        <v>80904885.714592159</v>
      </c>
      <c r="S34" s="10">
        <f t="shared" si="17"/>
        <v>80942238.856227905</v>
      </c>
      <c r="T34" s="10">
        <f t="shared" si="17"/>
        <v>80979591.997863635</v>
      </c>
      <c r="U34" s="10">
        <f t="shared" si="17"/>
        <v>81016945.139499381</v>
      </c>
      <c r="V34" s="10">
        <f t="shared" si="17"/>
        <v>81054298.281135127</v>
      </c>
      <c r="W34" s="10">
        <f t="shared" si="17"/>
        <v>81091651.422770873</v>
      </c>
      <c r="X34" s="10">
        <f t="shared" si="17"/>
        <v>81129004.564406618</v>
      </c>
      <c r="Y34" s="10">
        <f t="shared" si="17"/>
        <v>81166357.706042349</v>
      </c>
      <c r="Z34" s="10">
        <f t="shared" si="17"/>
        <v>81203710.847678095</v>
      </c>
      <c r="AA34" s="10">
        <f t="shared" si="17"/>
        <v>81241063.989313856</v>
      </c>
      <c r="AB34" s="10">
        <f t="shared" si="17"/>
        <v>81278417.130949602</v>
      </c>
      <c r="AC34" s="10">
        <f t="shared" si="17"/>
        <v>81315770.272585362</v>
      </c>
      <c r="AD34" s="10">
        <f t="shared" si="17"/>
        <v>81353123.414221078</v>
      </c>
      <c r="AE34" s="10">
        <f t="shared" si="17"/>
        <v>81365229.208030745</v>
      </c>
      <c r="AF34" s="10">
        <f t="shared" si="17"/>
        <v>81377335.001840413</v>
      </c>
      <c r="AG34" s="10">
        <f t="shared" si="17"/>
        <v>81389440.795650065</v>
      </c>
      <c r="AH34" s="10">
        <f t="shared" si="17"/>
        <v>81401546.589459732</v>
      </c>
    </row>
    <row r="35" spans="1:34" ht="15" x14ac:dyDescent="0.25">
      <c r="B35" s="8" t="s">
        <v>63</v>
      </c>
      <c r="C35" s="9">
        <f t="shared" ref="C35:AH35" si="18">+C11+C26+C33+C31</f>
        <v>77262741</v>
      </c>
      <c r="D35" s="9">
        <f t="shared" si="18"/>
        <v>77368979.18222037</v>
      </c>
      <c r="E35" s="10">
        <f t="shared" si="18"/>
        <v>77475217.364440769</v>
      </c>
      <c r="F35" s="10">
        <f t="shared" si="18"/>
        <v>77581455.546661139</v>
      </c>
      <c r="G35" s="10">
        <f t="shared" si="18"/>
        <v>77687693.728881508</v>
      </c>
      <c r="H35" s="10">
        <f t="shared" si="18"/>
        <v>79982288.408273876</v>
      </c>
      <c r="I35" s="10">
        <f t="shared" si="18"/>
        <v>80061932.006180301</v>
      </c>
      <c r="J35" s="10">
        <f t="shared" si="18"/>
        <v>80121565.886764407</v>
      </c>
      <c r="K35" s="10">
        <f t="shared" si="18"/>
        <v>80181199.767348483</v>
      </c>
      <c r="L35" s="10">
        <f t="shared" si="18"/>
        <v>80240833.647932604</v>
      </c>
      <c r="M35" s="10">
        <f t="shared" si="18"/>
        <v>80300467.528516725</v>
      </c>
      <c r="N35" s="10">
        <f t="shared" si="18"/>
        <v>80360101.409100831</v>
      </c>
      <c r="O35" s="10">
        <f t="shared" si="18"/>
        <v>80419735.289684922</v>
      </c>
      <c r="P35" s="10">
        <f t="shared" si="18"/>
        <v>80457088.431320652</v>
      </c>
      <c r="Q35" s="10">
        <f t="shared" si="18"/>
        <v>80494441.572956398</v>
      </c>
      <c r="R35" s="10">
        <f t="shared" si="18"/>
        <v>80531794.714592129</v>
      </c>
      <c r="S35" s="10">
        <f t="shared" si="18"/>
        <v>80569147.856227905</v>
      </c>
      <c r="T35" s="10">
        <f t="shared" si="18"/>
        <v>80606500.997863621</v>
      </c>
      <c r="U35" s="10">
        <f t="shared" si="18"/>
        <v>80643854.139499381</v>
      </c>
      <c r="V35" s="10">
        <f t="shared" si="18"/>
        <v>80681207.281135157</v>
      </c>
      <c r="W35" s="10">
        <f t="shared" si="18"/>
        <v>80718560.422770873</v>
      </c>
      <c r="X35" s="10">
        <f t="shared" si="18"/>
        <v>80755913.564406633</v>
      </c>
      <c r="Y35" s="10">
        <f t="shared" si="18"/>
        <v>80793266.706042364</v>
      </c>
      <c r="Z35" s="10">
        <f t="shared" si="18"/>
        <v>80830619.84767811</v>
      </c>
      <c r="AA35" s="10">
        <f t="shared" si="18"/>
        <v>80867972.989313841</v>
      </c>
      <c r="AB35" s="10">
        <f t="shared" si="18"/>
        <v>80905326.130949602</v>
      </c>
      <c r="AC35" s="10">
        <f t="shared" si="18"/>
        <v>80942679.272585347</v>
      </c>
      <c r="AD35" s="10">
        <f t="shared" si="18"/>
        <v>80980032.414221078</v>
      </c>
      <c r="AE35" s="10">
        <f t="shared" si="18"/>
        <v>80992138.208030745</v>
      </c>
      <c r="AF35" s="10">
        <f t="shared" si="18"/>
        <v>81004244.001840413</v>
      </c>
      <c r="AG35" s="10">
        <f t="shared" si="18"/>
        <v>81016349.795650065</v>
      </c>
      <c r="AH35" s="10">
        <f t="shared" si="18"/>
        <v>81028455.589459732</v>
      </c>
    </row>
    <row r="36" spans="1:34" ht="15" x14ac:dyDescent="0.25">
      <c r="B36" s="18" t="s">
        <v>64</v>
      </c>
      <c r="C36" s="9">
        <f>+C34-C35</f>
        <v>373091</v>
      </c>
      <c r="D36" s="9">
        <f t="shared" ref="D36:AH36" si="19">+D34-D35</f>
        <v>373091</v>
      </c>
      <c r="E36" s="19">
        <f t="shared" si="19"/>
        <v>373091</v>
      </c>
      <c r="F36" s="19">
        <f t="shared" si="19"/>
        <v>373091</v>
      </c>
      <c r="G36" s="19">
        <f t="shared" si="19"/>
        <v>373091</v>
      </c>
      <c r="H36" s="19">
        <f t="shared" si="19"/>
        <v>373091</v>
      </c>
      <c r="I36" s="19">
        <f t="shared" si="19"/>
        <v>373090.9999999851</v>
      </c>
      <c r="J36" s="19">
        <f t="shared" si="19"/>
        <v>373091</v>
      </c>
      <c r="K36" s="19">
        <f t="shared" si="19"/>
        <v>373091.0000000149</v>
      </c>
      <c r="L36" s="19">
        <f t="shared" si="19"/>
        <v>373091</v>
      </c>
      <c r="M36" s="19">
        <f t="shared" si="19"/>
        <v>373090.9999999851</v>
      </c>
      <c r="N36" s="19">
        <f t="shared" si="19"/>
        <v>373090.9999999851</v>
      </c>
      <c r="O36" s="19">
        <f t="shared" si="19"/>
        <v>373090.9999999851</v>
      </c>
      <c r="P36" s="19">
        <f t="shared" si="19"/>
        <v>373091</v>
      </c>
      <c r="Q36" s="19">
        <f t="shared" si="19"/>
        <v>373091</v>
      </c>
      <c r="R36" s="19">
        <f t="shared" si="19"/>
        <v>373091.0000000298</v>
      </c>
      <c r="S36" s="19">
        <f t="shared" si="19"/>
        <v>373091</v>
      </c>
      <c r="T36" s="19">
        <f t="shared" si="19"/>
        <v>373091.0000000149</v>
      </c>
      <c r="U36" s="19">
        <f t="shared" si="19"/>
        <v>373091</v>
      </c>
      <c r="V36" s="19">
        <f t="shared" si="19"/>
        <v>373090.9999999702</v>
      </c>
      <c r="W36" s="19">
        <f t="shared" si="19"/>
        <v>373091</v>
      </c>
      <c r="X36" s="19">
        <f t="shared" si="19"/>
        <v>373090.9999999851</v>
      </c>
      <c r="Y36" s="19">
        <f t="shared" si="19"/>
        <v>373090.9999999851</v>
      </c>
      <c r="Z36" s="19">
        <f t="shared" si="19"/>
        <v>373090.9999999851</v>
      </c>
      <c r="AA36" s="19">
        <f t="shared" si="19"/>
        <v>373091.0000000149</v>
      </c>
      <c r="AB36" s="19">
        <f t="shared" si="19"/>
        <v>373091</v>
      </c>
      <c r="AC36" s="19">
        <f t="shared" si="19"/>
        <v>373091.0000000149</v>
      </c>
      <c r="AD36" s="19">
        <f t="shared" si="19"/>
        <v>373091</v>
      </c>
      <c r="AE36" s="19">
        <f t="shared" si="19"/>
        <v>373091</v>
      </c>
      <c r="AF36" s="19">
        <f t="shared" si="19"/>
        <v>373091</v>
      </c>
      <c r="AG36" s="19">
        <f t="shared" si="19"/>
        <v>373091</v>
      </c>
      <c r="AH36" s="19">
        <f t="shared" si="19"/>
        <v>373091</v>
      </c>
    </row>
    <row r="37" spans="1:34" ht="15" x14ac:dyDescent="0.25">
      <c r="B37" s="11" t="s">
        <v>65</v>
      </c>
      <c r="C37" s="12">
        <f>+C36</f>
        <v>373091</v>
      </c>
      <c r="D37" s="12">
        <f t="shared" ref="D37:AH37" si="20">+D36</f>
        <v>373091</v>
      </c>
      <c r="E37" s="13">
        <f t="shared" si="20"/>
        <v>373091</v>
      </c>
      <c r="F37" s="13">
        <f t="shared" si="20"/>
        <v>373091</v>
      </c>
      <c r="G37" s="13">
        <f t="shared" si="20"/>
        <v>373091</v>
      </c>
      <c r="H37" s="13">
        <f t="shared" si="20"/>
        <v>373091</v>
      </c>
      <c r="I37" s="13">
        <f t="shared" si="20"/>
        <v>373090.9999999851</v>
      </c>
      <c r="J37" s="13">
        <f t="shared" si="20"/>
        <v>373091</v>
      </c>
      <c r="K37" s="13">
        <f t="shared" si="20"/>
        <v>373091.0000000149</v>
      </c>
      <c r="L37" s="13">
        <f t="shared" si="20"/>
        <v>373091</v>
      </c>
      <c r="M37" s="13">
        <f t="shared" si="20"/>
        <v>373090.9999999851</v>
      </c>
      <c r="N37" s="13">
        <f t="shared" si="20"/>
        <v>373090.9999999851</v>
      </c>
      <c r="O37" s="13">
        <f t="shared" si="20"/>
        <v>373090.9999999851</v>
      </c>
      <c r="P37" s="13">
        <f t="shared" si="20"/>
        <v>373091</v>
      </c>
      <c r="Q37" s="13">
        <f t="shared" si="20"/>
        <v>373091</v>
      </c>
      <c r="R37" s="13">
        <f t="shared" si="20"/>
        <v>373091.0000000298</v>
      </c>
      <c r="S37" s="13">
        <f t="shared" si="20"/>
        <v>373091</v>
      </c>
      <c r="T37" s="13">
        <f t="shared" si="20"/>
        <v>373091.0000000149</v>
      </c>
      <c r="U37" s="13">
        <f t="shared" si="20"/>
        <v>373091</v>
      </c>
      <c r="V37" s="13">
        <f t="shared" si="20"/>
        <v>373090.9999999702</v>
      </c>
      <c r="W37" s="13">
        <f t="shared" si="20"/>
        <v>373091</v>
      </c>
      <c r="X37" s="13">
        <f t="shared" si="20"/>
        <v>373090.9999999851</v>
      </c>
      <c r="Y37" s="13">
        <f t="shared" si="20"/>
        <v>373090.9999999851</v>
      </c>
      <c r="Z37" s="13">
        <f t="shared" si="20"/>
        <v>373090.9999999851</v>
      </c>
      <c r="AA37" s="13">
        <f t="shared" si="20"/>
        <v>373091.0000000149</v>
      </c>
      <c r="AB37" s="13">
        <f t="shared" si="20"/>
        <v>373091</v>
      </c>
      <c r="AC37" s="13">
        <f t="shared" si="20"/>
        <v>373091.0000000149</v>
      </c>
      <c r="AD37" s="13">
        <f t="shared" si="20"/>
        <v>373091</v>
      </c>
      <c r="AE37" s="13">
        <f t="shared" si="20"/>
        <v>373091</v>
      </c>
      <c r="AF37" s="13">
        <f t="shared" si="20"/>
        <v>373091</v>
      </c>
      <c r="AG37" s="13">
        <f t="shared" si="20"/>
        <v>373091</v>
      </c>
      <c r="AH37" s="13">
        <f t="shared" si="20"/>
        <v>373091</v>
      </c>
    </row>
    <row r="38" spans="1:34" ht="15" x14ac:dyDescent="0.25">
      <c r="B38" s="11" t="s">
        <v>66</v>
      </c>
      <c r="C38" s="9"/>
      <c r="D38" s="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ht="15" x14ac:dyDescent="0.25">
      <c r="B39" s="8" t="s">
        <v>67</v>
      </c>
      <c r="C39" s="9">
        <f>+'[1]RDG Vodovod Pula'!I37</f>
        <v>231354</v>
      </c>
      <c r="D39" s="9">
        <f>+C39</f>
        <v>231354</v>
      </c>
      <c r="E39" s="10">
        <f t="shared" ref="E39:AH39" si="21">+D39</f>
        <v>231354</v>
      </c>
      <c r="F39" s="10">
        <f t="shared" si="21"/>
        <v>231354</v>
      </c>
      <c r="G39" s="10">
        <f t="shared" si="21"/>
        <v>231354</v>
      </c>
      <c r="H39" s="10">
        <f t="shared" si="21"/>
        <v>231354</v>
      </c>
      <c r="I39" s="10">
        <f t="shared" si="21"/>
        <v>231354</v>
      </c>
      <c r="J39" s="10">
        <f t="shared" si="21"/>
        <v>231354</v>
      </c>
      <c r="K39" s="10">
        <f t="shared" si="21"/>
        <v>231354</v>
      </c>
      <c r="L39" s="10">
        <f t="shared" si="21"/>
        <v>231354</v>
      </c>
      <c r="M39" s="10">
        <f t="shared" si="21"/>
        <v>231354</v>
      </c>
      <c r="N39" s="10">
        <f t="shared" si="21"/>
        <v>231354</v>
      </c>
      <c r="O39" s="10">
        <f t="shared" si="21"/>
        <v>231354</v>
      </c>
      <c r="P39" s="10">
        <f t="shared" si="21"/>
        <v>231354</v>
      </c>
      <c r="Q39" s="10">
        <f t="shared" si="21"/>
        <v>231354</v>
      </c>
      <c r="R39" s="10">
        <f t="shared" si="21"/>
        <v>231354</v>
      </c>
      <c r="S39" s="10">
        <f t="shared" si="21"/>
        <v>231354</v>
      </c>
      <c r="T39" s="10">
        <f t="shared" si="21"/>
        <v>231354</v>
      </c>
      <c r="U39" s="10">
        <f t="shared" si="21"/>
        <v>231354</v>
      </c>
      <c r="V39" s="10">
        <f t="shared" si="21"/>
        <v>231354</v>
      </c>
      <c r="W39" s="10">
        <f t="shared" si="21"/>
        <v>231354</v>
      </c>
      <c r="X39" s="10">
        <f t="shared" si="21"/>
        <v>231354</v>
      </c>
      <c r="Y39" s="10">
        <f t="shared" si="21"/>
        <v>231354</v>
      </c>
      <c r="Z39" s="10">
        <f t="shared" si="21"/>
        <v>231354</v>
      </c>
      <c r="AA39" s="10">
        <f t="shared" si="21"/>
        <v>231354</v>
      </c>
      <c r="AB39" s="10">
        <f t="shared" si="21"/>
        <v>231354</v>
      </c>
      <c r="AC39" s="10">
        <f t="shared" si="21"/>
        <v>231354</v>
      </c>
      <c r="AD39" s="10">
        <f t="shared" si="21"/>
        <v>231354</v>
      </c>
      <c r="AE39" s="10">
        <f t="shared" si="21"/>
        <v>231354</v>
      </c>
      <c r="AF39" s="10">
        <f t="shared" si="21"/>
        <v>231354</v>
      </c>
      <c r="AG39" s="10">
        <f t="shared" si="21"/>
        <v>231354</v>
      </c>
      <c r="AH39" s="10">
        <f t="shared" si="21"/>
        <v>231354</v>
      </c>
    </row>
    <row r="40" spans="1:34" ht="15" x14ac:dyDescent="0.25">
      <c r="B40" s="8" t="s">
        <v>68</v>
      </c>
      <c r="C40" s="9">
        <f t="shared" ref="C40:AH40" si="22">+C37-C39</f>
        <v>141737</v>
      </c>
      <c r="D40" s="9">
        <f>+D37-D39</f>
        <v>141737</v>
      </c>
      <c r="E40" s="10">
        <f t="shared" si="22"/>
        <v>141737</v>
      </c>
      <c r="F40" s="10">
        <f t="shared" si="22"/>
        <v>141737</v>
      </c>
      <c r="G40" s="10">
        <f t="shared" si="22"/>
        <v>141737</v>
      </c>
      <c r="H40" s="10">
        <f t="shared" si="22"/>
        <v>141737</v>
      </c>
      <c r="I40" s="10">
        <f t="shared" si="22"/>
        <v>141736.9999999851</v>
      </c>
      <c r="J40" s="10">
        <f t="shared" si="22"/>
        <v>141737</v>
      </c>
      <c r="K40" s="10">
        <f t="shared" si="22"/>
        <v>141737.0000000149</v>
      </c>
      <c r="L40" s="10">
        <f t="shared" si="22"/>
        <v>141737</v>
      </c>
      <c r="M40" s="10">
        <f t="shared" si="22"/>
        <v>141736.9999999851</v>
      </c>
      <c r="N40" s="10">
        <f t="shared" si="22"/>
        <v>141736.9999999851</v>
      </c>
      <c r="O40" s="10">
        <f t="shared" si="22"/>
        <v>141736.9999999851</v>
      </c>
      <c r="P40" s="10">
        <f t="shared" si="22"/>
        <v>141737</v>
      </c>
      <c r="Q40" s="10">
        <f t="shared" si="22"/>
        <v>141737</v>
      </c>
      <c r="R40" s="10">
        <f t="shared" si="22"/>
        <v>141737.0000000298</v>
      </c>
      <c r="S40" s="10">
        <f t="shared" si="22"/>
        <v>141737</v>
      </c>
      <c r="T40" s="10">
        <f t="shared" si="22"/>
        <v>141737.0000000149</v>
      </c>
      <c r="U40" s="10">
        <f t="shared" si="22"/>
        <v>141737</v>
      </c>
      <c r="V40" s="10">
        <f t="shared" si="22"/>
        <v>141736.9999999702</v>
      </c>
      <c r="W40" s="10">
        <f t="shared" si="22"/>
        <v>141737</v>
      </c>
      <c r="X40" s="10">
        <f t="shared" si="22"/>
        <v>141736.9999999851</v>
      </c>
      <c r="Y40" s="10">
        <f t="shared" si="22"/>
        <v>141736.9999999851</v>
      </c>
      <c r="Z40" s="10">
        <f t="shared" si="22"/>
        <v>141736.9999999851</v>
      </c>
      <c r="AA40" s="10">
        <f t="shared" si="22"/>
        <v>141737.0000000149</v>
      </c>
      <c r="AB40" s="10">
        <f t="shared" si="22"/>
        <v>141737</v>
      </c>
      <c r="AC40" s="10">
        <f t="shared" si="22"/>
        <v>141737.0000000149</v>
      </c>
      <c r="AD40" s="10">
        <f t="shared" si="22"/>
        <v>141737</v>
      </c>
      <c r="AE40" s="10">
        <f t="shared" si="22"/>
        <v>141737</v>
      </c>
      <c r="AF40" s="10">
        <f t="shared" si="22"/>
        <v>141737</v>
      </c>
      <c r="AG40" s="10">
        <f t="shared" si="22"/>
        <v>141737</v>
      </c>
      <c r="AH40" s="10">
        <f t="shared" si="22"/>
        <v>141737</v>
      </c>
    </row>
    <row r="41" spans="1:34" ht="15" x14ac:dyDescent="0.25">
      <c r="B41" s="20"/>
      <c r="C41" s="21"/>
      <c r="D41" s="21"/>
      <c r="E41" s="21"/>
      <c r="F41" s="21"/>
      <c r="G41" s="21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</row>
    <row r="42" spans="1:34" ht="15" outlineLevel="1" x14ac:dyDescent="0.25">
      <c r="A42" s="22"/>
      <c r="B42" s="23" t="s">
        <v>69</v>
      </c>
      <c r="C42" s="24">
        <v>2018</v>
      </c>
      <c r="D42" s="24">
        <v>2019</v>
      </c>
      <c r="E42" s="25">
        <v>2020</v>
      </c>
      <c r="F42" s="25">
        <v>2021</v>
      </c>
      <c r="G42" s="25">
        <v>2022</v>
      </c>
      <c r="H42" s="25">
        <v>2023</v>
      </c>
      <c r="I42" s="25">
        <v>2024</v>
      </c>
      <c r="J42" s="25">
        <v>2025</v>
      </c>
      <c r="K42" s="25">
        <v>2026</v>
      </c>
      <c r="L42" s="25">
        <v>2027</v>
      </c>
      <c r="M42" s="25">
        <v>2028</v>
      </c>
      <c r="N42" s="25">
        <v>2029</v>
      </c>
      <c r="O42" s="25">
        <v>2030</v>
      </c>
      <c r="P42" s="25">
        <v>2031</v>
      </c>
      <c r="Q42" s="25">
        <v>2032</v>
      </c>
      <c r="R42" s="25">
        <v>2033</v>
      </c>
      <c r="S42" s="25">
        <v>2034</v>
      </c>
      <c r="T42" s="25">
        <v>2035</v>
      </c>
      <c r="U42" s="25">
        <v>2036</v>
      </c>
      <c r="V42" s="25">
        <v>2037</v>
      </c>
      <c r="W42" s="25">
        <v>2038</v>
      </c>
      <c r="X42" s="25">
        <v>2039</v>
      </c>
      <c r="Y42" s="25">
        <v>2040</v>
      </c>
      <c r="Z42" s="25">
        <v>2041</v>
      </c>
      <c r="AA42" s="25">
        <v>2042</v>
      </c>
      <c r="AB42" s="25">
        <v>2043</v>
      </c>
      <c r="AC42" s="25">
        <v>2044</v>
      </c>
      <c r="AD42" s="25">
        <v>2045</v>
      </c>
      <c r="AE42" s="25">
        <v>2046</v>
      </c>
      <c r="AF42" s="25">
        <v>2047</v>
      </c>
      <c r="AG42" s="25">
        <v>2048</v>
      </c>
      <c r="AH42" s="25">
        <v>2049</v>
      </c>
    </row>
    <row r="43" spans="1:34" ht="15" outlineLevel="1" x14ac:dyDescent="0.25">
      <c r="A43" s="22"/>
      <c r="B43" s="26" t="s">
        <v>70</v>
      </c>
      <c r="C43" s="27">
        <f>+'[1]Količine,SG18052020'!D54+'[1]Količine,SG18052020'!D55</f>
        <v>4996744</v>
      </c>
      <c r="D43" s="27">
        <f>+'[1]Količine,SG18052020'!E54+'[1]Količine,SG18052020'!E55</f>
        <v>5001642.3725860994</v>
      </c>
      <c r="E43" s="28">
        <f>+'[1]Količine,SG18052020'!F54+'[1]Količine,SG18052020'!F55</f>
        <v>5006540.7451721989</v>
      </c>
      <c r="F43" s="28">
        <f>+'[1]Količine,SG18052020'!G54+'[1]Količine,SG18052020'!G55</f>
        <v>5011439.1177582983</v>
      </c>
      <c r="G43" s="28">
        <f>+'[1]Količine,SG18052020'!H54+'[1]Količine,SG18052020'!H55</f>
        <v>5016337.4903443977</v>
      </c>
      <c r="H43" s="28">
        <f>+'[1]Količine,SG18052020'!I54+'[1]Količine,SG18052020'!I55</f>
        <v>5021235.8629304972</v>
      </c>
      <c r="I43" s="28">
        <f>+'[1]Količine,SG18052020'!J54+'[1]Količine,SG18052020'!J55</f>
        <v>5023295.2634423394</v>
      </c>
      <c r="J43" s="28">
        <f>+'[1]Količine,SG18052020'!K54+'[1]Količine,SG18052020'!K55</f>
        <v>5025354.6639541816</v>
      </c>
      <c r="K43" s="28">
        <f>+'[1]Količine,SG18052020'!L54+'[1]Količine,SG18052020'!L55</f>
        <v>5027414.0644660238</v>
      </c>
      <c r="L43" s="28">
        <f>+'[1]Količine,SG18052020'!M54+'[1]Količine,SG18052020'!M55</f>
        <v>5029473.464977866</v>
      </c>
      <c r="M43" s="28">
        <f>+'[1]Količine,SG18052020'!N54+'[1]Količine,SG18052020'!N55</f>
        <v>5031532.8654897083</v>
      </c>
      <c r="N43" s="28">
        <f>+'[1]Količine,SG18052020'!O54+'[1]Količine,SG18052020'!O55</f>
        <v>5033592.2660015505</v>
      </c>
      <c r="O43" s="28">
        <f>+'[1]Količine,SG18052020'!P54+'[1]Količine,SG18052020'!P55</f>
        <v>5035651.6665133927</v>
      </c>
      <c r="P43" s="28">
        <f>+'[1]Količine,SG18052020'!Q54+'[1]Količine,SG18052020'!Q55</f>
        <v>5036380.0790558588</v>
      </c>
      <c r="Q43" s="28">
        <f>+'[1]Količine,SG18052020'!R54+'[1]Količine,SG18052020'!R55</f>
        <v>5037108.4915983249</v>
      </c>
      <c r="R43" s="28">
        <f>+'[1]Količine,SG18052020'!S54+'[1]Količine,SG18052020'!S55</f>
        <v>5037836.9041407909</v>
      </c>
      <c r="S43" s="28">
        <f>+'[1]Količine,SG18052020'!T54+'[1]Količine,SG18052020'!T55</f>
        <v>5038565.316683257</v>
      </c>
      <c r="T43" s="28">
        <f>+'[1]Količine,SG18052020'!U54+'[1]Količine,SG18052020'!U55</f>
        <v>5039293.7292257231</v>
      </c>
      <c r="U43" s="28">
        <f>+'[1]Količine,SG18052020'!V54+'[1]Količine,SG18052020'!V55</f>
        <v>5040022.1417681891</v>
      </c>
      <c r="V43" s="28">
        <f>+'[1]Količine,SG18052020'!W54+'[1]Količine,SG18052020'!W55</f>
        <v>5040750.5543106552</v>
      </c>
      <c r="W43" s="28">
        <f>+'[1]Količine,SG18052020'!X54+'[1]Količine,SG18052020'!X55</f>
        <v>5041478.9668531213</v>
      </c>
      <c r="X43" s="28">
        <f>+'[1]Količine,SG18052020'!Y54+'[1]Količine,SG18052020'!Y55</f>
        <v>5042207.3793955874</v>
      </c>
      <c r="Y43" s="28">
        <f>+'[1]Količine,SG18052020'!Z54+'[1]Količine,SG18052020'!Z55</f>
        <v>5042935.7919380534</v>
      </c>
      <c r="Z43" s="28">
        <f>+'[1]Količine,SG18052020'!AA54+'[1]Količine,SG18052020'!AA55</f>
        <v>5043664.2044805195</v>
      </c>
      <c r="AA43" s="28">
        <f>+'[1]Količine,SG18052020'!AB54+'[1]Količine,SG18052020'!AB55</f>
        <v>5044392.6170229856</v>
      </c>
      <c r="AB43" s="28">
        <f>+'[1]Količine,SG18052020'!AC54+'[1]Količine,SG18052020'!AC55</f>
        <v>5045121.0295654517</v>
      </c>
      <c r="AC43" s="28">
        <f>+'[1]Količine,SG18052020'!AD54+'[1]Količine,SG18052020'!AD55</f>
        <v>5045849.4421079177</v>
      </c>
      <c r="AD43" s="28">
        <f>+'[1]Količine,SG18052020'!AE54+'[1]Količine,SG18052020'!AE55</f>
        <v>5046577.8546503838</v>
      </c>
      <c r="AE43" s="28">
        <f>+'[1]Količine,SG18052020'!AF54+'[1]Količine,SG18052020'!AF55</f>
        <v>5047306.2671928499</v>
      </c>
      <c r="AF43" s="28">
        <f>+'[1]Količine,SG18052020'!AG54+'[1]Količine,SG18052020'!AG55</f>
        <v>5048034.679735316</v>
      </c>
      <c r="AG43" s="28">
        <f>+'[1]Količine,SG18052020'!AH54+'[1]Količine,SG18052020'!AH55</f>
        <v>5048763.092277782</v>
      </c>
      <c r="AH43" s="28">
        <f>+'[1]Količine,SG18052020'!AI54+'[1]Količine,SG18052020'!AI55</f>
        <v>5049491.5048202481</v>
      </c>
    </row>
    <row r="44" spans="1:34" ht="15" outlineLevel="1" x14ac:dyDescent="0.25">
      <c r="A44" s="22"/>
      <c r="B44" s="29" t="s">
        <v>71</v>
      </c>
      <c r="C44" s="27">
        <f>+'[1]Količine,SG18052020'!D56+'[1]Količine,SG18052020'!D57</f>
        <v>2098808</v>
      </c>
      <c r="D44" s="27">
        <f>+'[1]Količine,SG18052020'!E56+'[1]Količine,SG18052020'!E57</f>
        <v>2105407.7908163266</v>
      </c>
      <c r="E44" s="28">
        <f>+'[1]Količine,SG18052020'!F56+'[1]Količine,SG18052020'!F57</f>
        <v>2112007.5816326533</v>
      </c>
      <c r="F44" s="28">
        <f>+'[1]Količine,SG18052020'!G56+'[1]Količine,SG18052020'!G57</f>
        <v>2118607.3724489799</v>
      </c>
      <c r="G44" s="28">
        <f>+'[1]Količine,SG18052020'!H56+'[1]Količine,SG18052020'!H57</f>
        <v>2125207.1632653065</v>
      </c>
      <c r="H44" s="28">
        <f>+'[1]Količine,SG18052020'!I56+'[1]Količine,SG18052020'!I57</f>
        <v>2131806.9540816331</v>
      </c>
      <c r="I44" s="28">
        <f>+'[1]Količine,SG18052020'!J56+'[1]Količine,SG18052020'!J57</f>
        <v>2133464.9910714291</v>
      </c>
      <c r="J44" s="28">
        <f>+'[1]Količine,SG18052020'!K56+'[1]Količine,SG18052020'!K57</f>
        <v>2135123.0280612251</v>
      </c>
      <c r="K44" s="28">
        <f>+'[1]Količine,SG18052020'!L56+'[1]Količine,SG18052020'!L57</f>
        <v>2136781.0650510211</v>
      </c>
      <c r="L44" s="28">
        <f>+'[1]Količine,SG18052020'!M56+'[1]Količine,SG18052020'!M57</f>
        <v>2138439.102040817</v>
      </c>
      <c r="M44" s="28">
        <f>+'[1]Količine,SG18052020'!N56+'[1]Količine,SG18052020'!N57</f>
        <v>2140097.139030613</v>
      </c>
      <c r="N44" s="28">
        <f>+'[1]Količine,SG18052020'!O56+'[1]Količine,SG18052020'!O57</f>
        <v>2141755.176020409</v>
      </c>
      <c r="O44" s="28">
        <f>+'[1]Količine,SG18052020'!P56+'[1]Količine,SG18052020'!P57</f>
        <v>2143413.213010205</v>
      </c>
      <c r="P44" s="28">
        <f>+'[1]Količine,SG18052020'!Q56+'[1]Količine,SG18052020'!Q57</f>
        <v>2143993.5259566335</v>
      </c>
      <c r="Q44" s="28">
        <f>+'[1]Količine,SG18052020'!R56+'[1]Količine,SG18052020'!R57</f>
        <v>2144573.838903062</v>
      </c>
      <c r="R44" s="28">
        <f>+'[1]Količine,SG18052020'!S56+'[1]Količine,SG18052020'!S57</f>
        <v>2145154.1518494906</v>
      </c>
      <c r="S44" s="28">
        <f>+'[1]Količine,SG18052020'!T56+'[1]Količine,SG18052020'!T57</f>
        <v>2145734.4647959191</v>
      </c>
      <c r="T44" s="28">
        <f>+'[1]Količine,SG18052020'!U56+'[1]Količine,SG18052020'!U57</f>
        <v>2146314.7777423477</v>
      </c>
      <c r="U44" s="28">
        <f>+'[1]Količine,SG18052020'!V56+'[1]Količine,SG18052020'!V57</f>
        <v>2146895.0906887767</v>
      </c>
      <c r="V44" s="28">
        <f>+'[1]Količine,SG18052020'!W56+'[1]Količine,SG18052020'!W57</f>
        <v>2147475.4036352048</v>
      </c>
      <c r="W44" s="28">
        <f>+'[1]Količine,SG18052020'!X56+'[1]Količine,SG18052020'!X57</f>
        <v>2148055.7165816333</v>
      </c>
      <c r="X44" s="28">
        <f>+'[1]Količine,SG18052020'!Y56+'[1]Količine,SG18052020'!Y57</f>
        <v>2148636.0295280619</v>
      </c>
      <c r="Y44" s="28">
        <f>+'[1]Količine,SG18052020'!Z56+'[1]Količine,SG18052020'!Z57</f>
        <v>2149216.3424744904</v>
      </c>
      <c r="Z44" s="28">
        <f>+'[1]Količine,SG18052020'!AA56+'[1]Količine,SG18052020'!AA57</f>
        <v>2149796.6554209189</v>
      </c>
      <c r="AA44" s="28">
        <f>+'[1]Količine,SG18052020'!AB56+'[1]Količine,SG18052020'!AB57</f>
        <v>2150376.9683673475</v>
      </c>
      <c r="AB44" s="28">
        <f>+'[1]Količine,SG18052020'!AC56+'[1]Količine,SG18052020'!AC57</f>
        <v>2150957.281313776</v>
      </c>
      <c r="AC44" s="28">
        <f>+'[1]Količine,SG18052020'!AD56+'[1]Količine,SG18052020'!AD57</f>
        <v>2151537.5942602046</v>
      </c>
      <c r="AD44" s="28">
        <f>+'[1]Količine,SG18052020'!AE56+'[1]Količine,SG18052020'!AE57</f>
        <v>2152117.9072066331</v>
      </c>
      <c r="AE44" s="28">
        <f>+'[1]Količine,SG18052020'!AF56+'[1]Količine,SG18052020'!AF57</f>
        <v>2152698.2201530621</v>
      </c>
      <c r="AF44" s="28">
        <f>+'[1]Količine,SG18052020'!AG56+'[1]Količine,SG18052020'!AG57</f>
        <v>2153278.5330994907</v>
      </c>
      <c r="AG44" s="28">
        <f>+'[1]Količine,SG18052020'!AH56+'[1]Količine,SG18052020'!AH57</f>
        <v>2153858.8460459188</v>
      </c>
      <c r="AH44" s="28">
        <f>+'[1]Količine,SG18052020'!AI56+'[1]Količine,SG18052020'!AI57</f>
        <v>2154439.1589923473</v>
      </c>
    </row>
    <row r="45" spans="1:34" ht="15" outlineLevel="1" x14ac:dyDescent="0.25">
      <c r="A45" s="22"/>
      <c r="B45" s="30" t="s">
        <v>72</v>
      </c>
      <c r="C45" s="31">
        <f t="shared" ref="C45:AH45" si="23">SUM(C43:C44)</f>
        <v>7095552</v>
      </c>
      <c r="D45" s="31">
        <f t="shared" si="23"/>
        <v>7107050.1634024261</v>
      </c>
      <c r="E45" s="32">
        <f t="shared" si="23"/>
        <v>7118548.3268048521</v>
      </c>
      <c r="F45" s="32">
        <f t="shared" si="23"/>
        <v>7130046.4902072782</v>
      </c>
      <c r="G45" s="32">
        <f t="shared" si="23"/>
        <v>7141544.6536097042</v>
      </c>
      <c r="H45" s="32">
        <f t="shared" si="23"/>
        <v>7153042.8170121303</v>
      </c>
      <c r="I45" s="32">
        <f t="shared" si="23"/>
        <v>7156760.2545137685</v>
      </c>
      <c r="J45" s="32">
        <f t="shared" si="23"/>
        <v>7160477.6920154067</v>
      </c>
      <c r="K45" s="32">
        <f t="shared" si="23"/>
        <v>7164195.1295170449</v>
      </c>
      <c r="L45" s="32">
        <f t="shared" si="23"/>
        <v>7167912.5670186831</v>
      </c>
      <c r="M45" s="32">
        <f t="shared" si="23"/>
        <v>7171630.0045203213</v>
      </c>
      <c r="N45" s="32">
        <f t="shared" si="23"/>
        <v>7175347.4420219595</v>
      </c>
      <c r="O45" s="32">
        <f t="shared" si="23"/>
        <v>7179064.8795235977</v>
      </c>
      <c r="P45" s="32">
        <f t="shared" si="23"/>
        <v>7180373.6050124923</v>
      </c>
      <c r="Q45" s="32">
        <f t="shared" si="23"/>
        <v>7181682.3305013869</v>
      </c>
      <c r="R45" s="32">
        <f t="shared" si="23"/>
        <v>7182991.0559902815</v>
      </c>
      <c r="S45" s="32">
        <f t="shared" si="23"/>
        <v>7184299.7814791761</v>
      </c>
      <c r="T45" s="32">
        <f t="shared" si="23"/>
        <v>7185608.5069680708</v>
      </c>
      <c r="U45" s="32">
        <f t="shared" si="23"/>
        <v>7186917.2324569654</v>
      </c>
      <c r="V45" s="32">
        <f t="shared" si="23"/>
        <v>7188225.95794586</v>
      </c>
      <c r="W45" s="32">
        <f t="shared" si="23"/>
        <v>7189534.6834347546</v>
      </c>
      <c r="X45" s="32">
        <f t="shared" si="23"/>
        <v>7190843.4089236492</v>
      </c>
      <c r="Y45" s="32">
        <f t="shared" si="23"/>
        <v>7192152.1344125438</v>
      </c>
      <c r="Z45" s="32">
        <f t="shared" si="23"/>
        <v>7193460.8599014385</v>
      </c>
      <c r="AA45" s="32">
        <f t="shared" si="23"/>
        <v>7194769.5853903331</v>
      </c>
      <c r="AB45" s="32">
        <f t="shared" si="23"/>
        <v>7196078.3108792277</v>
      </c>
      <c r="AC45" s="32">
        <f t="shared" si="23"/>
        <v>7197387.0363681223</v>
      </c>
      <c r="AD45" s="32">
        <f t="shared" si="23"/>
        <v>7198695.7618570169</v>
      </c>
      <c r="AE45" s="32">
        <f t="shared" si="23"/>
        <v>7200004.4873459116</v>
      </c>
      <c r="AF45" s="32">
        <f t="shared" si="23"/>
        <v>7201313.2128348071</v>
      </c>
      <c r="AG45" s="32">
        <f t="shared" si="23"/>
        <v>7202621.9383237008</v>
      </c>
      <c r="AH45" s="32">
        <f t="shared" si="23"/>
        <v>7203930.6638125954</v>
      </c>
    </row>
    <row r="46" spans="1:34" ht="15" x14ac:dyDescent="0.25">
      <c r="D46" s="2"/>
    </row>
    <row r="48" spans="1:34" ht="15" x14ac:dyDescent="0.25">
      <c r="E48" s="2"/>
      <c r="F48" s="2"/>
      <c r="G48" s="2"/>
    </row>
    <row r="50" spans="2:34" ht="15.75" x14ac:dyDescent="0.25">
      <c r="B50" s="3" t="s">
        <v>73</v>
      </c>
    </row>
    <row r="51" spans="2:34" ht="15" x14ac:dyDescent="0.25">
      <c r="B51" s="5" t="s">
        <v>74</v>
      </c>
      <c r="C51" s="6" t="s">
        <v>2</v>
      </c>
      <c r="D51" s="6" t="s">
        <v>3</v>
      </c>
      <c r="E51" s="7" t="s">
        <v>4</v>
      </c>
      <c r="F51" s="7" t="s">
        <v>5</v>
      </c>
      <c r="G51" s="7" t="s">
        <v>6</v>
      </c>
      <c r="H51" s="7" t="s">
        <v>7</v>
      </c>
      <c r="I51" s="7" t="s">
        <v>8</v>
      </c>
      <c r="J51" s="7" t="s">
        <v>9</v>
      </c>
      <c r="K51" s="7" t="s">
        <v>10</v>
      </c>
      <c r="L51" s="7" t="s">
        <v>11</v>
      </c>
      <c r="M51" s="7" t="s">
        <v>12</v>
      </c>
      <c r="N51" s="7" t="s">
        <v>13</v>
      </c>
      <c r="O51" s="7" t="s">
        <v>14</v>
      </c>
      <c r="P51" s="7" t="s">
        <v>15</v>
      </c>
      <c r="Q51" s="7" t="s">
        <v>16</v>
      </c>
      <c r="R51" s="7" t="s">
        <v>17</v>
      </c>
      <c r="S51" s="7" t="s">
        <v>18</v>
      </c>
      <c r="T51" s="7" t="s">
        <v>19</v>
      </c>
      <c r="U51" s="7" t="s">
        <v>20</v>
      </c>
      <c r="V51" s="7" t="s">
        <v>21</v>
      </c>
      <c r="W51" s="7" t="s">
        <v>22</v>
      </c>
      <c r="X51" s="7" t="s">
        <v>23</v>
      </c>
      <c r="Y51" s="7" t="s">
        <v>24</v>
      </c>
      <c r="Z51" s="7" t="s">
        <v>25</v>
      </c>
      <c r="AA51" s="7" t="s">
        <v>26</v>
      </c>
      <c r="AB51" s="7" t="s">
        <v>27</v>
      </c>
      <c r="AC51" s="7" t="s">
        <v>28</v>
      </c>
      <c r="AD51" s="7" t="s">
        <v>29</v>
      </c>
      <c r="AE51" s="7" t="s">
        <v>30</v>
      </c>
      <c r="AF51" s="7" t="s">
        <v>31</v>
      </c>
      <c r="AG51" s="7" t="s">
        <v>32</v>
      </c>
      <c r="AH51" s="7" t="s">
        <v>33</v>
      </c>
    </row>
    <row r="52" spans="2:34" ht="15" x14ac:dyDescent="0.25">
      <c r="B52" s="8" t="s">
        <v>34</v>
      </c>
      <c r="C52" s="9">
        <f t="shared" ref="C52:AH52" si="24">SUM(C53:C54)</f>
        <v>7992438</v>
      </c>
      <c r="D52" s="9">
        <f t="shared" si="24"/>
        <v>8017885.2037156802</v>
      </c>
      <c r="E52" s="10">
        <f t="shared" si="24"/>
        <v>8043332.4074313622</v>
      </c>
      <c r="F52" s="10">
        <f t="shared" si="24"/>
        <v>8068779.6111470433</v>
      </c>
      <c r="G52" s="10">
        <f t="shared" si="24"/>
        <v>8094226.8148627253</v>
      </c>
      <c r="H52" s="10">
        <f t="shared" si="24"/>
        <v>8119674.0185784064</v>
      </c>
      <c r="I52" s="10">
        <f t="shared" si="24"/>
        <v>8145121.2222940875</v>
      </c>
      <c r="J52" s="10">
        <f t="shared" si="24"/>
        <v>8164909.1075280625</v>
      </c>
      <c r="K52" s="10">
        <f t="shared" si="24"/>
        <v>8166154.6409357777</v>
      </c>
      <c r="L52" s="10">
        <f t="shared" si="24"/>
        <v>8167400.1743434919</v>
      </c>
      <c r="M52" s="10">
        <f t="shared" si="24"/>
        <v>8168645.7077512052</v>
      </c>
      <c r="N52" s="10">
        <f t="shared" si="24"/>
        <v>8169891.2411589203</v>
      </c>
      <c r="O52" s="10">
        <f t="shared" si="24"/>
        <v>8171136.7745666355</v>
      </c>
      <c r="P52" s="10">
        <f t="shared" si="24"/>
        <v>8172382.3079743497</v>
      </c>
      <c r="Q52" s="10">
        <f t="shared" si="24"/>
        <v>8173627.8413820639</v>
      </c>
      <c r="R52" s="10">
        <f t="shared" si="24"/>
        <v>8174873.3747897772</v>
      </c>
      <c r="S52" s="10">
        <f t="shared" si="24"/>
        <v>8176118.9081974914</v>
      </c>
      <c r="T52" s="10">
        <f t="shared" si="24"/>
        <v>8177364.4416052056</v>
      </c>
      <c r="U52" s="10">
        <f t="shared" si="24"/>
        <v>8178609.9750129208</v>
      </c>
      <c r="V52" s="10">
        <f t="shared" si="24"/>
        <v>8179855.5084206341</v>
      </c>
      <c r="W52" s="10">
        <f t="shared" si="24"/>
        <v>8181101.0418283492</v>
      </c>
      <c r="X52" s="10">
        <f t="shared" si="24"/>
        <v>8182346.5752360635</v>
      </c>
      <c r="Y52" s="10">
        <f t="shared" si="24"/>
        <v>8183592.1086437767</v>
      </c>
      <c r="Z52" s="10">
        <f t="shared" si="24"/>
        <v>8184837.6420514928</v>
      </c>
      <c r="AA52" s="10">
        <f t="shared" si="24"/>
        <v>8186083.1754592052</v>
      </c>
      <c r="AB52" s="10">
        <f t="shared" si="24"/>
        <v>8187328.7088669194</v>
      </c>
      <c r="AC52" s="10">
        <f t="shared" si="24"/>
        <v>8188574.2422746345</v>
      </c>
      <c r="AD52" s="10">
        <f t="shared" si="24"/>
        <v>8189819.7756823488</v>
      </c>
      <c r="AE52" s="10">
        <f t="shared" si="24"/>
        <v>8191065.309090062</v>
      </c>
      <c r="AF52" s="10">
        <f t="shared" si="24"/>
        <v>8192310.8424977772</v>
      </c>
      <c r="AG52" s="10">
        <f t="shared" si="24"/>
        <v>8193556.3759054905</v>
      </c>
      <c r="AH52" s="10">
        <f t="shared" si="24"/>
        <v>8194801.9093132056</v>
      </c>
    </row>
    <row r="53" spans="2:34" ht="15" x14ac:dyDescent="0.25">
      <c r="B53" s="11" t="s">
        <v>35</v>
      </c>
      <c r="C53" s="33">
        <f>+'[1]RDG Albanež'!K9</f>
        <v>4468730</v>
      </c>
      <c r="D53" s="12">
        <f t="shared" ref="D53:AH53" si="25">+$C$53*(D87/$C$87)</f>
        <v>4494177.2037156802</v>
      </c>
      <c r="E53" s="34">
        <f t="shared" si="25"/>
        <v>4519624.4074313622</v>
      </c>
      <c r="F53" s="34">
        <f t="shared" si="25"/>
        <v>4545071.6111470433</v>
      </c>
      <c r="G53" s="34">
        <f t="shared" si="25"/>
        <v>4570518.8148627253</v>
      </c>
      <c r="H53" s="34">
        <f t="shared" si="25"/>
        <v>4595966.0185784064</v>
      </c>
      <c r="I53" s="34">
        <f t="shared" si="25"/>
        <v>4621413.2222940875</v>
      </c>
      <c r="J53" s="34">
        <f t="shared" si="25"/>
        <v>4641201.1075280625</v>
      </c>
      <c r="K53" s="34">
        <f t="shared" si="25"/>
        <v>4642446.6409357777</v>
      </c>
      <c r="L53" s="34">
        <f t="shared" si="25"/>
        <v>4643692.1743434919</v>
      </c>
      <c r="M53" s="34">
        <f t="shared" si="25"/>
        <v>4644937.7077512052</v>
      </c>
      <c r="N53" s="34">
        <f t="shared" si="25"/>
        <v>4646183.2411589203</v>
      </c>
      <c r="O53" s="34">
        <f t="shared" si="25"/>
        <v>4647428.7745666355</v>
      </c>
      <c r="P53" s="34">
        <f t="shared" si="25"/>
        <v>4648674.3079743497</v>
      </c>
      <c r="Q53" s="34">
        <f t="shared" si="25"/>
        <v>4649919.8413820639</v>
      </c>
      <c r="R53" s="34">
        <f t="shared" si="25"/>
        <v>4651165.3747897772</v>
      </c>
      <c r="S53" s="34">
        <f t="shared" si="25"/>
        <v>4652410.9081974914</v>
      </c>
      <c r="T53" s="34">
        <f t="shared" si="25"/>
        <v>4653656.4416052056</v>
      </c>
      <c r="U53" s="34">
        <f t="shared" si="25"/>
        <v>4654901.9750129208</v>
      </c>
      <c r="V53" s="34">
        <f t="shared" si="25"/>
        <v>4656147.5084206341</v>
      </c>
      <c r="W53" s="34">
        <f t="shared" si="25"/>
        <v>4657393.0418283492</v>
      </c>
      <c r="X53" s="34">
        <f t="shared" si="25"/>
        <v>4658638.5752360635</v>
      </c>
      <c r="Y53" s="34">
        <f t="shared" si="25"/>
        <v>4659884.1086437767</v>
      </c>
      <c r="Z53" s="34">
        <f t="shared" si="25"/>
        <v>4661129.6420514928</v>
      </c>
      <c r="AA53" s="34">
        <f t="shared" si="25"/>
        <v>4662375.1754592052</v>
      </c>
      <c r="AB53" s="34">
        <f t="shared" si="25"/>
        <v>4663620.7088669194</v>
      </c>
      <c r="AC53" s="34">
        <f t="shared" si="25"/>
        <v>4664866.2422746345</v>
      </c>
      <c r="AD53" s="34">
        <f t="shared" si="25"/>
        <v>4666111.7756823488</v>
      </c>
      <c r="AE53" s="34">
        <f t="shared" si="25"/>
        <v>4667357.309090062</v>
      </c>
      <c r="AF53" s="34">
        <f t="shared" si="25"/>
        <v>4668602.8424977772</v>
      </c>
      <c r="AG53" s="34">
        <f t="shared" si="25"/>
        <v>4669848.3759054905</v>
      </c>
      <c r="AH53" s="34">
        <f t="shared" si="25"/>
        <v>4671093.9093132056</v>
      </c>
    </row>
    <row r="54" spans="2:34" ht="15" x14ac:dyDescent="0.25">
      <c r="B54" s="11" t="s">
        <v>75</v>
      </c>
      <c r="C54" s="33">
        <f>+'[1]RDG Albanež'!K10</f>
        <v>3523708</v>
      </c>
      <c r="D54" s="33">
        <f>+C54</f>
        <v>3523708</v>
      </c>
      <c r="E54" s="34">
        <f t="shared" ref="E54:AH54" si="26">+D54</f>
        <v>3523708</v>
      </c>
      <c r="F54" s="34">
        <f t="shared" si="26"/>
        <v>3523708</v>
      </c>
      <c r="G54" s="34">
        <f t="shared" si="26"/>
        <v>3523708</v>
      </c>
      <c r="H54" s="34">
        <f t="shared" si="26"/>
        <v>3523708</v>
      </c>
      <c r="I54" s="34">
        <f t="shared" si="26"/>
        <v>3523708</v>
      </c>
      <c r="J54" s="34">
        <f t="shared" si="26"/>
        <v>3523708</v>
      </c>
      <c r="K54" s="34">
        <f t="shared" si="26"/>
        <v>3523708</v>
      </c>
      <c r="L54" s="34">
        <f t="shared" si="26"/>
        <v>3523708</v>
      </c>
      <c r="M54" s="34">
        <f t="shared" si="26"/>
        <v>3523708</v>
      </c>
      <c r="N54" s="34">
        <f t="shared" si="26"/>
        <v>3523708</v>
      </c>
      <c r="O54" s="34">
        <f t="shared" si="26"/>
        <v>3523708</v>
      </c>
      <c r="P54" s="34">
        <f t="shared" si="26"/>
        <v>3523708</v>
      </c>
      <c r="Q54" s="34">
        <f t="shared" si="26"/>
        <v>3523708</v>
      </c>
      <c r="R54" s="34">
        <f t="shared" si="26"/>
        <v>3523708</v>
      </c>
      <c r="S54" s="34">
        <f t="shared" si="26"/>
        <v>3523708</v>
      </c>
      <c r="T54" s="34">
        <f t="shared" si="26"/>
        <v>3523708</v>
      </c>
      <c r="U54" s="34">
        <f t="shared" si="26"/>
        <v>3523708</v>
      </c>
      <c r="V54" s="34">
        <f t="shared" si="26"/>
        <v>3523708</v>
      </c>
      <c r="W54" s="34">
        <f t="shared" si="26"/>
        <v>3523708</v>
      </c>
      <c r="X54" s="34">
        <f t="shared" si="26"/>
        <v>3523708</v>
      </c>
      <c r="Y54" s="34">
        <f t="shared" si="26"/>
        <v>3523708</v>
      </c>
      <c r="Z54" s="34">
        <f t="shared" si="26"/>
        <v>3523708</v>
      </c>
      <c r="AA54" s="34">
        <f t="shared" si="26"/>
        <v>3523708</v>
      </c>
      <c r="AB54" s="34">
        <f t="shared" si="26"/>
        <v>3523708</v>
      </c>
      <c r="AC54" s="34">
        <f t="shared" si="26"/>
        <v>3523708</v>
      </c>
      <c r="AD54" s="34">
        <f t="shared" si="26"/>
        <v>3523708</v>
      </c>
      <c r="AE54" s="34">
        <f t="shared" si="26"/>
        <v>3523708</v>
      </c>
      <c r="AF54" s="34">
        <f t="shared" si="26"/>
        <v>3523708</v>
      </c>
      <c r="AG54" s="34">
        <f t="shared" si="26"/>
        <v>3523708</v>
      </c>
      <c r="AH54" s="34">
        <f t="shared" si="26"/>
        <v>3523708</v>
      </c>
    </row>
    <row r="55" spans="2:34" ht="15" x14ac:dyDescent="0.25">
      <c r="B55" s="8" t="s">
        <v>39</v>
      </c>
      <c r="C55" s="9">
        <f t="shared" ref="C55:AH55" si="27">SUM(C56:C63)</f>
        <v>7832895</v>
      </c>
      <c r="D55" s="9">
        <f t="shared" si="27"/>
        <v>7858342.2037156783</v>
      </c>
      <c r="E55" s="10">
        <f t="shared" si="27"/>
        <v>7883789.4074313566</v>
      </c>
      <c r="F55" s="10">
        <f t="shared" si="27"/>
        <v>7909236.6111470433</v>
      </c>
      <c r="G55" s="10">
        <f t="shared" si="27"/>
        <v>7934683.8148627253</v>
      </c>
      <c r="H55" s="10">
        <f t="shared" si="27"/>
        <v>7960131.0185784083</v>
      </c>
      <c r="I55" s="10">
        <f t="shared" si="27"/>
        <v>7985578.2222940819</v>
      </c>
      <c r="J55" s="10">
        <f t="shared" si="27"/>
        <v>8005366.1075280504</v>
      </c>
      <c r="K55" s="10">
        <f t="shared" si="27"/>
        <v>8006611.6409357712</v>
      </c>
      <c r="L55" s="10">
        <f t="shared" si="27"/>
        <v>8007857.1743434891</v>
      </c>
      <c r="M55" s="10">
        <f t="shared" si="27"/>
        <v>8009102.7077511987</v>
      </c>
      <c r="N55" s="10">
        <f t="shared" si="27"/>
        <v>8010348.2411589129</v>
      </c>
      <c r="O55" s="10">
        <f t="shared" si="27"/>
        <v>8011593.7745666318</v>
      </c>
      <c r="P55" s="10">
        <f t="shared" si="27"/>
        <v>8012839.3079743395</v>
      </c>
      <c r="Q55" s="10">
        <f t="shared" si="27"/>
        <v>8014084.8413820686</v>
      </c>
      <c r="R55" s="10">
        <f t="shared" si="27"/>
        <v>8015330.3747897763</v>
      </c>
      <c r="S55" s="10">
        <f t="shared" si="27"/>
        <v>8016575.9081974849</v>
      </c>
      <c r="T55" s="10">
        <f t="shared" si="27"/>
        <v>8017821.441605214</v>
      </c>
      <c r="U55" s="10">
        <f t="shared" si="27"/>
        <v>8019066.9750129161</v>
      </c>
      <c r="V55" s="10">
        <f t="shared" si="27"/>
        <v>8020312.5084206257</v>
      </c>
      <c r="W55" s="10">
        <f t="shared" si="27"/>
        <v>8021558.0418283483</v>
      </c>
      <c r="X55" s="10">
        <f t="shared" si="27"/>
        <v>8022803.5752360653</v>
      </c>
      <c r="Y55" s="10">
        <f t="shared" si="27"/>
        <v>8024049.108643773</v>
      </c>
      <c r="Z55" s="10">
        <f t="shared" si="27"/>
        <v>8025294.6420515049</v>
      </c>
      <c r="AA55" s="10">
        <f t="shared" si="27"/>
        <v>8026540.1754592126</v>
      </c>
      <c r="AB55" s="10">
        <f t="shared" si="27"/>
        <v>8027785.7088669147</v>
      </c>
      <c r="AC55" s="10">
        <f t="shared" si="27"/>
        <v>8029031.2422746373</v>
      </c>
      <c r="AD55" s="10">
        <f t="shared" si="27"/>
        <v>8030276.7756823394</v>
      </c>
      <c r="AE55" s="10">
        <f t="shared" si="27"/>
        <v>8031522.3090900611</v>
      </c>
      <c r="AF55" s="10">
        <f t="shared" si="27"/>
        <v>8032767.8424977912</v>
      </c>
      <c r="AG55" s="10">
        <f t="shared" si="27"/>
        <v>8034013.3759054933</v>
      </c>
      <c r="AH55" s="10">
        <f t="shared" si="27"/>
        <v>8035258.9093132103</v>
      </c>
    </row>
    <row r="56" spans="2:34" ht="15" x14ac:dyDescent="0.25">
      <c r="B56" s="11" t="s">
        <v>76</v>
      </c>
      <c r="C56" s="12">
        <f>+'[1]RDG Albanež'!K12</f>
        <v>536023</v>
      </c>
      <c r="D56" s="12">
        <f t="shared" ref="D56:AH56" si="28">+$C$56*(D87/$C$87)</f>
        <v>539075.38546013972</v>
      </c>
      <c r="E56" s="13">
        <f t="shared" si="28"/>
        <v>542127.77092027955</v>
      </c>
      <c r="F56" s="13">
        <f t="shared" si="28"/>
        <v>545180.15638041939</v>
      </c>
      <c r="G56" s="13">
        <f t="shared" si="28"/>
        <v>548232.54184055934</v>
      </c>
      <c r="H56" s="13">
        <f t="shared" si="28"/>
        <v>551284.92730069906</v>
      </c>
      <c r="I56" s="13">
        <f t="shared" si="28"/>
        <v>554337.31276083889</v>
      </c>
      <c r="J56" s="13">
        <f t="shared" si="28"/>
        <v>556710.86444258539</v>
      </c>
      <c r="K56" s="13">
        <f t="shared" si="28"/>
        <v>556860.2658505477</v>
      </c>
      <c r="L56" s="13">
        <f t="shared" si="28"/>
        <v>557009.66725851002</v>
      </c>
      <c r="M56" s="13">
        <f t="shared" si="28"/>
        <v>557159.06866647222</v>
      </c>
      <c r="N56" s="13">
        <f t="shared" si="28"/>
        <v>557308.47007443453</v>
      </c>
      <c r="O56" s="13">
        <f t="shared" si="28"/>
        <v>557457.87148239696</v>
      </c>
      <c r="P56" s="13">
        <f t="shared" si="28"/>
        <v>557607.27289035916</v>
      </c>
      <c r="Q56" s="13">
        <f t="shared" si="28"/>
        <v>557756.67429832148</v>
      </c>
      <c r="R56" s="13">
        <f t="shared" si="28"/>
        <v>557906.07570628368</v>
      </c>
      <c r="S56" s="13">
        <f t="shared" si="28"/>
        <v>558055.47711424588</v>
      </c>
      <c r="T56" s="13">
        <f t="shared" si="28"/>
        <v>558204.87852220819</v>
      </c>
      <c r="U56" s="13">
        <f t="shared" si="28"/>
        <v>558354.27993017051</v>
      </c>
      <c r="V56" s="13">
        <f t="shared" si="28"/>
        <v>558503.68133813271</v>
      </c>
      <c r="W56" s="13">
        <f t="shared" si="28"/>
        <v>558653.08274609502</v>
      </c>
      <c r="X56" s="13">
        <f t="shared" si="28"/>
        <v>558802.48415405722</v>
      </c>
      <c r="Y56" s="13">
        <f t="shared" si="28"/>
        <v>558951.88556201942</v>
      </c>
      <c r="Z56" s="13">
        <f t="shared" si="28"/>
        <v>559101.28696998185</v>
      </c>
      <c r="AA56" s="13">
        <f t="shared" si="28"/>
        <v>559250.68837794394</v>
      </c>
      <c r="AB56" s="13">
        <f t="shared" si="28"/>
        <v>559400.08978590625</v>
      </c>
      <c r="AC56" s="13">
        <f t="shared" si="28"/>
        <v>559549.49119386857</v>
      </c>
      <c r="AD56" s="13">
        <f t="shared" si="28"/>
        <v>559698.89260183088</v>
      </c>
      <c r="AE56" s="13">
        <f t="shared" si="28"/>
        <v>559848.29400979308</v>
      </c>
      <c r="AF56" s="13">
        <f t="shared" si="28"/>
        <v>559997.6954177554</v>
      </c>
      <c r="AG56" s="13">
        <f t="shared" si="28"/>
        <v>560147.0968257176</v>
      </c>
      <c r="AH56" s="13">
        <f t="shared" si="28"/>
        <v>560296.49823367991</v>
      </c>
    </row>
    <row r="57" spans="2:34" ht="15" x14ac:dyDescent="0.25">
      <c r="B57" s="11" t="s">
        <v>77</v>
      </c>
      <c r="C57" s="12">
        <f>+'[1]RDG Albanež'!K13</f>
        <v>1904355</v>
      </c>
      <c r="D57" s="12">
        <f t="shared" ref="D57:AH57" si="29">+$C$57*(D87/$C$87)</f>
        <v>1915199.3583819061</v>
      </c>
      <c r="E57" s="13">
        <f t="shared" si="29"/>
        <v>1926043.7167638126</v>
      </c>
      <c r="F57" s="13">
        <f t="shared" si="29"/>
        <v>1936888.0751457186</v>
      </c>
      <c r="G57" s="13">
        <f t="shared" si="29"/>
        <v>1947732.4335276254</v>
      </c>
      <c r="H57" s="13">
        <f t="shared" si="29"/>
        <v>1958576.7919095315</v>
      </c>
      <c r="I57" s="13">
        <f t="shared" si="29"/>
        <v>1969421.150291438</v>
      </c>
      <c r="J57" s="13">
        <f t="shared" si="29"/>
        <v>1977853.7828704361</v>
      </c>
      <c r="K57" s="13">
        <f t="shared" si="29"/>
        <v>1978384.5685237758</v>
      </c>
      <c r="L57" s="13">
        <f t="shared" si="29"/>
        <v>1978915.3541771153</v>
      </c>
      <c r="M57" s="13">
        <f t="shared" si="29"/>
        <v>1979446.1398304545</v>
      </c>
      <c r="N57" s="13">
        <f t="shared" si="29"/>
        <v>1979976.9254837942</v>
      </c>
      <c r="O57" s="13">
        <f t="shared" si="29"/>
        <v>1980507.7111371341</v>
      </c>
      <c r="P57" s="13">
        <f t="shared" si="29"/>
        <v>1981038.4967904733</v>
      </c>
      <c r="Q57" s="13">
        <f t="shared" si="29"/>
        <v>1981569.282443813</v>
      </c>
      <c r="R57" s="13">
        <f t="shared" si="29"/>
        <v>1982100.0680971523</v>
      </c>
      <c r="S57" s="13">
        <f t="shared" si="29"/>
        <v>1982630.8537504913</v>
      </c>
      <c r="T57" s="13">
        <f t="shared" si="29"/>
        <v>1983161.639403831</v>
      </c>
      <c r="U57" s="13">
        <f t="shared" si="29"/>
        <v>1983692.4250571707</v>
      </c>
      <c r="V57" s="13">
        <f t="shared" si="29"/>
        <v>1984223.2107105099</v>
      </c>
      <c r="W57" s="13">
        <f t="shared" si="29"/>
        <v>1984753.9963638498</v>
      </c>
      <c r="X57" s="13">
        <f t="shared" si="29"/>
        <v>1985284.7820171891</v>
      </c>
      <c r="Y57" s="13">
        <f t="shared" si="29"/>
        <v>1985815.5676705283</v>
      </c>
      <c r="Z57" s="13">
        <f t="shared" si="29"/>
        <v>1986346.3533238682</v>
      </c>
      <c r="AA57" s="13">
        <f t="shared" si="29"/>
        <v>1986877.138977207</v>
      </c>
      <c r="AB57" s="13">
        <f t="shared" si="29"/>
        <v>1987407.9246305467</v>
      </c>
      <c r="AC57" s="13">
        <f t="shared" si="29"/>
        <v>1987938.7102838862</v>
      </c>
      <c r="AD57" s="13">
        <f t="shared" si="29"/>
        <v>1988469.4959372259</v>
      </c>
      <c r="AE57" s="13">
        <f t="shared" si="29"/>
        <v>1989000.2815905651</v>
      </c>
      <c r="AF57" s="13">
        <f t="shared" si="29"/>
        <v>1989531.0672439048</v>
      </c>
      <c r="AG57" s="13">
        <f t="shared" si="29"/>
        <v>1990061.8528972438</v>
      </c>
      <c r="AH57" s="13">
        <f t="shared" si="29"/>
        <v>1990592.6385505835</v>
      </c>
    </row>
    <row r="58" spans="2:34" ht="15" x14ac:dyDescent="0.25">
      <c r="B58" s="11" t="s">
        <v>78</v>
      </c>
      <c r="C58" s="12">
        <f>+'[1]RDG Albanež'!K14</f>
        <v>1460187</v>
      </c>
      <c r="D58" s="12">
        <f t="shared" ref="D58:AH58" si="30">+$C$58*(D87/$C$87)</f>
        <v>1468502.0416453867</v>
      </c>
      <c r="E58" s="13">
        <f t="shared" si="30"/>
        <v>1476817.0832907734</v>
      </c>
      <c r="F58" s="13">
        <f t="shared" si="30"/>
        <v>1485132.1249361602</v>
      </c>
      <c r="G58" s="13">
        <f t="shared" si="30"/>
        <v>1493447.1665815474</v>
      </c>
      <c r="H58" s="13">
        <f t="shared" si="30"/>
        <v>1501762.2082269341</v>
      </c>
      <c r="I58" s="13">
        <f t="shared" si="30"/>
        <v>1510077.249872321</v>
      </c>
      <c r="J58" s="13">
        <f t="shared" si="30"/>
        <v>1516543.0718790528</v>
      </c>
      <c r="K58" s="13">
        <f t="shared" si="30"/>
        <v>1516950.058134658</v>
      </c>
      <c r="L58" s="13">
        <f t="shared" si="30"/>
        <v>1517357.044390263</v>
      </c>
      <c r="M58" s="13">
        <f t="shared" si="30"/>
        <v>1517764.030645868</v>
      </c>
      <c r="N58" s="13">
        <f t="shared" si="30"/>
        <v>1518171.0169014733</v>
      </c>
      <c r="O58" s="13">
        <f t="shared" si="30"/>
        <v>1518578.0031570788</v>
      </c>
      <c r="P58" s="13">
        <f t="shared" si="30"/>
        <v>1518984.9894126835</v>
      </c>
      <c r="Q58" s="13">
        <f t="shared" si="30"/>
        <v>1519391.9756682888</v>
      </c>
      <c r="R58" s="13">
        <f t="shared" si="30"/>
        <v>1519798.9619238935</v>
      </c>
      <c r="S58" s="13">
        <f t="shared" si="30"/>
        <v>1520205.9481794985</v>
      </c>
      <c r="T58" s="13">
        <f t="shared" si="30"/>
        <v>1520612.9344351036</v>
      </c>
      <c r="U58" s="13">
        <f t="shared" si="30"/>
        <v>1521019.9206907088</v>
      </c>
      <c r="V58" s="13">
        <f t="shared" si="30"/>
        <v>1521426.9069463138</v>
      </c>
      <c r="W58" s="13">
        <f t="shared" si="30"/>
        <v>1521833.8932019193</v>
      </c>
      <c r="X58" s="13">
        <f t="shared" si="30"/>
        <v>1522240.879457524</v>
      </c>
      <c r="Y58" s="13">
        <f t="shared" si="30"/>
        <v>1522647.8657131288</v>
      </c>
      <c r="Z58" s="13">
        <f t="shared" si="30"/>
        <v>1523054.8519687345</v>
      </c>
      <c r="AA58" s="13">
        <f t="shared" si="30"/>
        <v>1523461.8382243391</v>
      </c>
      <c r="AB58" s="13">
        <f t="shared" si="30"/>
        <v>1523868.8244799441</v>
      </c>
      <c r="AC58" s="13">
        <f t="shared" si="30"/>
        <v>1524275.8107355493</v>
      </c>
      <c r="AD58" s="13">
        <f t="shared" si="30"/>
        <v>1524682.7969911546</v>
      </c>
      <c r="AE58" s="13">
        <f t="shared" si="30"/>
        <v>1525089.7832467593</v>
      </c>
      <c r="AF58" s="13">
        <f t="shared" si="30"/>
        <v>1525496.7695023646</v>
      </c>
      <c r="AG58" s="13">
        <f t="shared" si="30"/>
        <v>1525903.7557579693</v>
      </c>
      <c r="AH58" s="13">
        <f t="shared" si="30"/>
        <v>1526310.7420135746</v>
      </c>
    </row>
    <row r="59" spans="2:34" ht="15" x14ac:dyDescent="0.25">
      <c r="B59" s="11" t="s">
        <v>79</v>
      </c>
      <c r="C59" s="12">
        <f>+'[1]RDG Albanež'!K15</f>
        <v>3234934</v>
      </c>
      <c r="D59" s="12">
        <f>+C59</f>
        <v>3234934</v>
      </c>
      <c r="E59" s="13">
        <f t="shared" ref="E59:AH62" si="31">+D59</f>
        <v>3234934</v>
      </c>
      <c r="F59" s="13">
        <f t="shared" si="31"/>
        <v>3234934</v>
      </c>
      <c r="G59" s="13">
        <f t="shared" si="31"/>
        <v>3234934</v>
      </c>
      <c r="H59" s="13">
        <f t="shared" si="31"/>
        <v>3234934</v>
      </c>
      <c r="I59" s="13">
        <f t="shared" si="31"/>
        <v>3234934</v>
      </c>
      <c r="J59" s="13">
        <f t="shared" si="31"/>
        <v>3234934</v>
      </c>
      <c r="K59" s="13">
        <f t="shared" si="31"/>
        <v>3234934</v>
      </c>
      <c r="L59" s="13">
        <f t="shared" si="31"/>
        <v>3234934</v>
      </c>
      <c r="M59" s="13">
        <f t="shared" si="31"/>
        <v>3234934</v>
      </c>
      <c r="N59" s="13">
        <f t="shared" si="31"/>
        <v>3234934</v>
      </c>
      <c r="O59" s="13">
        <f t="shared" si="31"/>
        <v>3234934</v>
      </c>
      <c r="P59" s="13">
        <f t="shared" si="31"/>
        <v>3234934</v>
      </c>
      <c r="Q59" s="13">
        <f t="shared" si="31"/>
        <v>3234934</v>
      </c>
      <c r="R59" s="13">
        <f t="shared" si="31"/>
        <v>3234934</v>
      </c>
      <c r="S59" s="13">
        <f t="shared" si="31"/>
        <v>3234934</v>
      </c>
      <c r="T59" s="13">
        <f t="shared" si="31"/>
        <v>3234934</v>
      </c>
      <c r="U59" s="13">
        <f t="shared" si="31"/>
        <v>3234934</v>
      </c>
      <c r="V59" s="13">
        <f t="shared" si="31"/>
        <v>3234934</v>
      </c>
      <c r="W59" s="13">
        <f t="shared" si="31"/>
        <v>3234934</v>
      </c>
      <c r="X59" s="13">
        <f t="shared" si="31"/>
        <v>3234934</v>
      </c>
      <c r="Y59" s="13">
        <f t="shared" si="31"/>
        <v>3234934</v>
      </c>
      <c r="Z59" s="13">
        <f t="shared" si="31"/>
        <v>3234934</v>
      </c>
      <c r="AA59" s="13">
        <f t="shared" si="31"/>
        <v>3234934</v>
      </c>
      <c r="AB59" s="13">
        <f t="shared" si="31"/>
        <v>3234934</v>
      </c>
      <c r="AC59" s="13">
        <f t="shared" si="31"/>
        <v>3234934</v>
      </c>
      <c r="AD59" s="13">
        <f t="shared" si="31"/>
        <v>3234934</v>
      </c>
      <c r="AE59" s="13">
        <f t="shared" si="31"/>
        <v>3234934</v>
      </c>
      <c r="AF59" s="13">
        <f t="shared" si="31"/>
        <v>3234934</v>
      </c>
      <c r="AG59" s="13">
        <f t="shared" si="31"/>
        <v>3234934</v>
      </c>
      <c r="AH59" s="13">
        <f t="shared" si="31"/>
        <v>3234934</v>
      </c>
    </row>
    <row r="60" spans="2:34" ht="15" x14ac:dyDescent="0.25">
      <c r="B60" s="11" t="s">
        <v>80</v>
      </c>
      <c r="C60" s="12">
        <f>+'[1]RDG Albanež'!K16</f>
        <v>559923</v>
      </c>
      <c r="D60" s="12">
        <f>+C60</f>
        <v>559923</v>
      </c>
      <c r="E60" s="13">
        <f t="shared" si="31"/>
        <v>559923</v>
      </c>
      <c r="F60" s="13">
        <f t="shared" si="31"/>
        <v>559923</v>
      </c>
      <c r="G60" s="13">
        <f t="shared" si="31"/>
        <v>559923</v>
      </c>
      <c r="H60" s="13">
        <f t="shared" si="31"/>
        <v>559923</v>
      </c>
      <c r="I60" s="13">
        <f t="shared" si="31"/>
        <v>559923</v>
      </c>
      <c r="J60" s="13">
        <f t="shared" si="31"/>
        <v>559923</v>
      </c>
      <c r="K60" s="13">
        <f t="shared" si="31"/>
        <v>559923</v>
      </c>
      <c r="L60" s="13">
        <f t="shared" si="31"/>
        <v>559923</v>
      </c>
      <c r="M60" s="13">
        <f t="shared" si="31"/>
        <v>559923</v>
      </c>
      <c r="N60" s="13">
        <f t="shared" si="31"/>
        <v>559923</v>
      </c>
      <c r="O60" s="13">
        <f t="shared" si="31"/>
        <v>559923</v>
      </c>
      <c r="P60" s="13">
        <f t="shared" si="31"/>
        <v>559923</v>
      </c>
      <c r="Q60" s="13">
        <f t="shared" si="31"/>
        <v>559923</v>
      </c>
      <c r="R60" s="13">
        <f t="shared" si="31"/>
        <v>559923</v>
      </c>
      <c r="S60" s="13">
        <f t="shared" si="31"/>
        <v>559923</v>
      </c>
      <c r="T60" s="13">
        <f t="shared" si="31"/>
        <v>559923</v>
      </c>
      <c r="U60" s="13">
        <f t="shared" si="31"/>
        <v>559923</v>
      </c>
      <c r="V60" s="13">
        <f t="shared" si="31"/>
        <v>559923</v>
      </c>
      <c r="W60" s="13">
        <f t="shared" si="31"/>
        <v>559923</v>
      </c>
      <c r="X60" s="13">
        <f t="shared" si="31"/>
        <v>559923</v>
      </c>
      <c r="Y60" s="13">
        <f t="shared" si="31"/>
        <v>559923</v>
      </c>
      <c r="Z60" s="13">
        <f t="shared" si="31"/>
        <v>559923</v>
      </c>
      <c r="AA60" s="13">
        <f t="shared" si="31"/>
        <v>559923</v>
      </c>
      <c r="AB60" s="13">
        <f t="shared" si="31"/>
        <v>559923</v>
      </c>
      <c r="AC60" s="13">
        <f t="shared" si="31"/>
        <v>559923</v>
      </c>
      <c r="AD60" s="13">
        <f t="shared" si="31"/>
        <v>559923</v>
      </c>
      <c r="AE60" s="13">
        <f t="shared" si="31"/>
        <v>559923</v>
      </c>
      <c r="AF60" s="13">
        <f t="shared" si="31"/>
        <v>559923</v>
      </c>
      <c r="AG60" s="13">
        <f t="shared" si="31"/>
        <v>559923</v>
      </c>
      <c r="AH60" s="13">
        <f t="shared" si="31"/>
        <v>559923</v>
      </c>
    </row>
    <row r="61" spans="2:34" ht="15" x14ac:dyDescent="0.25">
      <c r="B61" s="11" t="s">
        <v>81</v>
      </c>
      <c r="C61" s="12">
        <f>+'[1]RDG Albanež'!K17</f>
        <v>4628</v>
      </c>
      <c r="D61" s="12">
        <f>+C61</f>
        <v>4628</v>
      </c>
      <c r="E61" s="13">
        <f t="shared" si="31"/>
        <v>4628</v>
      </c>
      <c r="F61" s="13">
        <f t="shared" si="31"/>
        <v>4628</v>
      </c>
      <c r="G61" s="13">
        <f t="shared" si="31"/>
        <v>4628</v>
      </c>
      <c r="H61" s="13">
        <f t="shared" si="31"/>
        <v>4628</v>
      </c>
      <c r="I61" s="13">
        <f t="shared" si="31"/>
        <v>4628</v>
      </c>
      <c r="J61" s="13">
        <f t="shared" si="31"/>
        <v>4628</v>
      </c>
      <c r="K61" s="13">
        <f t="shared" si="31"/>
        <v>4628</v>
      </c>
      <c r="L61" s="13">
        <f t="shared" si="31"/>
        <v>4628</v>
      </c>
      <c r="M61" s="13">
        <f t="shared" si="31"/>
        <v>4628</v>
      </c>
      <c r="N61" s="13">
        <f t="shared" si="31"/>
        <v>4628</v>
      </c>
      <c r="O61" s="13">
        <f t="shared" si="31"/>
        <v>4628</v>
      </c>
      <c r="P61" s="13">
        <f t="shared" si="31"/>
        <v>4628</v>
      </c>
      <c r="Q61" s="13">
        <f t="shared" si="31"/>
        <v>4628</v>
      </c>
      <c r="R61" s="13">
        <f t="shared" si="31"/>
        <v>4628</v>
      </c>
      <c r="S61" s="13">
        <f t="shared" si="31"/>
        <v>4628</v>
      </c>
      <c r="T61" s="13">
        <f t="shared" si="31"/>
        <v>4628</v>
      </c>
      <c r="U61" s="13">
        <f t="shared" si="31"/>
        <v>4628</v>
      </c>
      <c r="V61" s="13">
        <f t="shared" si="31"/>
        <v>4628</v>
      </c>
      <c r="W61" s="13">
        <f t="shared" si="31"/>
        <v>4628</v>
      </c>
      <c r="X61" s="13">
        <f t="shared" si="31"/>
        <v>4628</v>
      </c>
      <c r="Y61" s="13">
        <f t="shared" si="31"/>
        <v>4628</v>
      </c>
      <c r="Z61" s="13">
        <f t="shared" si="31"/>
        <v>4628</v>
      </c>
      <c r="AA61" s="13">
        <f t="shared" si="31"/>
        <v>4628</v>
      </c>
      <c r="AB61" s="13">
        <f t="shared" si="31"/>
        <v>4628</v>
      </c>
      <c r="AC61" s="13">
        <f t="shared" si="31"/>
        <v>4628</v>
      </c>
      <c r="AD61" s="13">
        <f t="shared" si="31"/>
        <v>4628</v>
      </c>
      <c r="AE61" s="13">
        <f t="shared" si="31"/>
        <v>4628</v>
      </c>
      <c r="AF61" s="13">
        <f t="shared" si="31"/>
        <v>4628</v>
      </c>
      <c r="AG61" s="13">
        <f t="shared" si="31"/>
        <v>4628</v>
      </c>
      <c r="AH61" s="13">
        <f t="shared" si="31"/>
        <v>4628</v>
      </c>
    </row>
    <row r="62" spans="2:34" ht="15" x14ac:dyDescent="0.25">
      <c r="B62" s="11" t="s">
        <v>82</v>
      </c>
      <c r="C62" s="12">
        <f>+'[1]RDG Albanež'!K18</f>
        <v>90000</v>
      </c>
      <c r="D62" s="12">
        <f>+C62</f>
        <v>90000</v>
      </c>
      <c r="E62" s="13">
        <f t="shared" si="31"/>
        <v>90000</v>
      </c>
      <c r="F62" s="13">
        <f t="shared" si="31"/>
        <v>90000</v>
      </c>
      <c r="G62" s="13">
        <f t="shared" si="31"/>
        <v>90000</v>
      </c>
      <c r="H62" s="13">
        <f t="shared" si="31"/>
        <v>90000</v>
      </c>
      <c r="I62" s="13">
        <f t="shared" si="31"/>
        <v>90000</v>
      </c>
      <c r="J62" s="13">
        <f t="shared" si="31"/>
        <v>90000</v>
      </c>
      <c r="K62" s="13">
        <f t="shared" si="31"/>
        <v>90000</v>
      </c>
      <c r="L62" s="13">
        <f t="shared" si="31"/>
        <v>90000</v>
      </c>
      <c r="M62" s="13">
        <f t="shared" si="31"/>
        <v>90000</v>
      </c>
      <c r="N62" s="13">
        <f t="shared" si="31"/>
        <v>90000</v>
      </c>
      <c r="O62" s="13">
        <f t="shared" si="31"/>
        <v>90000</v>
      </c>
      <c r="P62" s="13">
        <f t="shared" si="31"/>
        <v>90000</v>
      </c>
      <c r="Q62" s="13">
        <f t="shared" si="31"/>
        <v>90000</v>
      </c>
      <c r="R62" s="13">
        <f t="shared" si="31"/>
        <v>90000</v>
      </c>
      <c r="S62" s="13">
        <f t="shared" si="31"/>
        <v>90000</v>
      </c>
      <c r="T62" s="13">
        <f t="shared" si="31"/>
        <v>90000</v>
      </c>
      <c r="U62" s="13">
        <f t="shared" si="31"/>
        <v>90000</v>
      </c>
      <c r="V62" s="13">
        <f t="shared" si="31"/>
        <v>90000</v>
      </c>
      <c r="W62" s="13">
        <f t="shared" si="31"/>
        <v>90000</v>
      </c>
      <c r="X62" s="13">
        <f t="shared" si="31"/>
        <v>90000</v>
      </c>
      <c r="Y62" s="13">
        <f t="shared" si="31"/>
        <v>90000</v>
      </c>
      <c r="Z62" s="13">
        <f t="shared" si="31"/>
        <v>90000</v>
      </c>
      <c r="AA62" s="13">
        <f t="shared" si="31"/>
        <v>90000</v>
      </c>
      <c r="AB62" s="13">
        <f t="shared" si="31"/>
        <v>90000</v>
      </c>
      <c r="AC62" s="13">
        <f t="shared" si="31"/>
        <v>90000</v>
      </c>
      <c r="AD62" s="13">
        <f t="shared" si="31"/>
        <v>90000</v>
      </c>
      <c r="AE62" s="13">
        <f t="shared" si="31"/>
        <v>90000</v>
      </c>
      <c r="AF62" s="13">
        <f t="shared" si="31"/>
        <v>90000</v>
      </c>
      <c r="AG62" s="13">
        <f t="shared" si="31"/>
        <v>90000</v>
      </c>
      <c r="AH62" s="13">
        <f t="shared" si="31"/>
        <v>90000</v>
      </c>
    </row>
    <row r="63" spans="2:34" ht="15" x14ac:dyDescent="0.25">
      <c r="B63" s="11" t="s">
        <v>83</v>
      </c>
      <c r="C63" s="12">
        <f>+'[1]RDG Albanež'!K19</f>
        <v>42845</v>
      </c>
      <c r="D63" s="12">
        <v>46080.418228246708</v>
      </c>
      <c r="E63" s="13">
        <v>49315.83645649047</v>
      </c>
      <c r="F63" s="13">
        <v>52551.254684744905</v>
      </c>
      <c r="G63" s="13">
        <v>55786.672912993919</v>
      </c>
      <c r="H63" s="13">
        <v>59022.091141243174</v>
      </c>
      <c r="I63" s="13">
        <v>62257.5093694838</v>
      </c>
      <c r="J63" s="13">
        <v>64773.388335975404</v>
      </c>
      <c r="K63" s="13">
        <v>64931.748426789716</v>
      </c>
      <c r="L63" s="13">
        <v>65090.108517600369</v>
      </c>
      <c r="M63" s="13">
        <v>65248.468608403455</v>
      </c>
      <c r="N63" s="13">
        <v>65406.828699210528</v>
      </c>
      <c r="O63" s="13">
        <v>65565.188790020999</v>
      </c>
      <c r="P63" s="13">
        <v>65723.548880823917</v>
      </c>
      <c r="Q63" s="13">
        <v>65881.908971646073</v>
      </c>
      <c r="R63" s="13">
        <v>66040.269062446037</v>
      </c>
      <c r="S63" s="13">
        <v>66198.629153248912</v>
      </c>
      <c r="T63" s="13">
        <v>66356.989244071403</v>
      </c>
      <c r="U63" s="13">
        <v>66515.34933486674</v>
      </c>
      <c r="V63" s="13">
        <v>66673.70942566944</v>
      </c>
      <c r="W63" s="13">
        <v>66832.069516484684</v>
      </c>
      <c r="X63" s="13">
        <v>66990.429607294747</v>
      </c>
      <c r="Y63" s="13">
        <v>67148.789698097258</v>
      </c>
      <c r="Z63" s="13">
        <v>67307.149788920156</v>
      </c>
      <c r="AA63" s="13">
        <v>67465.509879722609</v>
      </c>
      <c r="AB63" s="13">
        <v>67623.869970517495</v>
      </c>
      <c r="AC63" s="13">
        <v>67782.230061333146</v>
      </c>
      <c r="AD63" s="13">
        <v>67940.590152127945</v>
      </c>
      <c r="AE63" s="13">
        <v>68098.950242943785</v>
      </c>
      <c r="AF63" s="13">
        <v>68257.310333767207</v>
      </c>
      <c r="AG63" s="13">
        <v>68415.670424561962</v>
      </c>
      <c r="AH63" s="13">
        <v>68574.030515371531</v>
      </c>
    </row>
    <row r="64" spans="2:34" ht="15" x14ac:dyDescent="0.25">
      <c r="B64" s="8" t="s">
        <v>50</v>
      </c>
      <c r="C64" s="9">
        <f>SUM(C65:C67)</f>
        <v>853</v>
      </c>
      <c r="D64" s="9">
        <f>SUM(D65:D67)</f>
        <v>853</v>
      </c>
      <c r="E64" s="10">
        <f t="shared" ref="E64:AH64" si="32">SUM(E65:E67)</f>
        <v>853</v>
      </c>
      <c r="F64" s="10">
        <f t="shared" si="32"/>
        <v>853</v>
      </c>
      <c r="G64" s="10">
        <f t="shared" si="32"/>
        <v>853</v>
      </c>
      <c r="H64" s="10">
        <f t="shared" si="32"/>
        <v>853</v>
      </c>
      <c r="I64" s="10">
        <f t="shared" si="32"/>
        <v>853</v>
      </c>
      <c r="J64" s="10">
        <f t="shared" si="32"/>
        <v>853</v>
      </c>
      <c r="K64" s="10">
        <f t="shared" si="32"/>
        <v>853</v>
      </c>
      <c r="L64" s="10">
        <f t="shared" si="32"/>
        <v>853</v>
      </c>
      <c r="M64" s="10">
        <f t="shared" si="32"/>
        <v>853</v>
      </c>
      <c r="N64" s="10">
        <f t="shared" si="32"/>
        <v>853</v>
      </c>
      <c r="O64" s="10">
        <f t="shared" si="32"/>
        <v>853</v>
      </c>
      <c r="P64" s="10">
        <f t="shared" si="32"/>
        <v>853</v>
      </c>
      <c r="Q64" s="10">
        <f t="shared" si="32"/>
        <v>853</v>
      </c>
      <c r="R64" s="10">
        <f t="shared" si="32"/>
        <v>853</v>
      </c>
      <c r="S64" s="10">
        <f t="shared" si="32"/>
        <v>853</v>
      </c>
      <c r="T64" s="10">
        <f t="shared" si="32"/>
        <v>853</v>
      </c>
      <c r="U64" s="10">
        <f t="shared" si="32"/>
        <v>853</v>
      </c>
      <c r="V64" s="10">
        <f t="shared" si="32"/>
        <v>853</v>
      </c>
      <c r="W64" s="10">
        <f t="shared" si="32"/>
        <v>853</v>
      </c>
      <c r="X64" s="10">
        <f t="shared" si="32"/>
        <v>853</v>
      </c>
      <c r="Y64" s="10">
        <f t="shared" si="32"/>
        <v>853</v>
      </c>
      <c r="Z64" s="10">
        <f t="shared" si="32"/>
        <v>853</v>
      </c>
      <c r="AA64" s="10">
        <f t="shared" si="32"/>
        <v>853</v>
      </c>
      <c r="AB64" s="10">
        <f t="shared" si="32"/>
        <v>853</v>
      </c>
      <c r="AC64" s="10">
        <f t="shared" si="32"/>
        <v>853</v>
      </c>
      <c r="AD64" s="10">
        <f t="shared" si="32"/>
        <v>853</v>
      </c>
      <c r="AE64" s="10">
        <f t="shared" si="32"/>
        <v>853</v>
      </c>
      <c r="AF64" s="10">
        <f t="shared" si="32"/>
        <v>853</v>
      </c>
      <c r="AG64" s="10">
        <f t="shared" si="32"/>
        <v>853</v>
      </c>
      <c r="AH64" s="10">
        <f t="shared" si="32"/>
        <v>853</v>
      </c>
    </row>
    <row r="65" spans="2:34" ht="15" x14ac:dyDescent="0.25">
      <c r="B65" s="11" t="s">
        <v>51</v>
      </c>
      <c r="C65" s="12">
        <f>+'[1]RDG Albanež'!K21</f>
        <v>0</v>
      </c>
      <c r="D65" s="12">
        <f>+C65</f>
        <v>0</v>
      </c>
      <c r="E65" s="13">
        <f t="shared" ref="E65:AH67" si="33">+D65</f>
        <v>0</v>
      </c>
      <c r="F65" s="13">
        <f t="shared" si="33"/>
        <v>0</v>
      </c>
      <c r="G65" s="13">
        <f t="shared" si="33"/>
        <v>0</v>
      </c>
      <c r="H65" s="13">
        <f t="shared" si="33"/>
        <v>0</v>
      </c>
      <c r="I65" s="13">
        <f t="shared" si="33"/>
        <v>0</v>
      </c>
      <c r="J65" s="13">
        <f t="shared" si="33"/>
        <v>0</v>
      </c>
      <c r="K65" s="13">
        <f t="shared" si="33"/>
        <v>0</v>
      </c>
      <c r="L65" s="13">
        <f t="shared" si="33"/>
        <v>0</v>
      </c>
      <c r="M65" s="13">
        <f t="shared" si="33"/>
        <v>0</v>
      </c>
      <c r="N65" s="13">
        <f t="shared" si="33"/>
        <v>0</v>
      </c>
      <c r="O65" s="13">
        <f t="shared" si="33"/>
        <v>0</v>
      </c>
      <c r="P65" s="13">
        <f t="shared" si="33"/>
        <v>0</v>
      </c>
      <c r="Q65" s="13">
        <f t="shared" si="33"/>
        <v>0</v>
      </c>
      <c r="R65" s="13">
        <f t="shared" si="33"/>
        <v>0</v>
      </c>
      <c r="S65" s="13">
        <f t="shared" si="33"/>
        <v>0</v>
      </c>
      <c r="T65" s="13">
        <f t="shared" si="33"/>
        <v>0</v>
      </c>
      <c r="U65" s="13">
        <f t="shared" si="33"/>
        <v>0</v>
      </c>
      <c r="V65" s="13">
        <f t="shared" si="33"/>
        <v>0</v>
      </c>
      <c r="W65" s="13">
        <f t="shared" si="33"/>
        <v>0</v>
      </c>
      <c r="X65" s="13">
        <f t="shared" si="33"/>
        <v>0</v>
      </c>
      <c r="Y65" s="13">
        <f t="shared" si="33"/>
        <v>0</v>
      </c>
      <c r="Z65" s="13">
        <f t="shared" si="33"/>
        <v>0</v>
      </c>
      <c r="AA65" s="13">
        <f t="shared" si="33"/>
        <v>0</v>
      </c>
      <c r="AB65" s="13">
        <f t="shared" si="33"/>
        <v>0</v>
      </c>
      <c r="AC65" s="13">
        <f t="shared" si="33"/>
        <v>0</v>
      </c>
      <c r="AD65" s="13">
        <f t="shared" si="33"/>
        <v>0</v>
      </c>
      <c r="AE65" s="13">
        <f t="shared" si="33"/>
        <v>0</v>
      </c>
      <c r="AF65" s="13">
        <f t="shared" si="33"/>
        <v>0</v>
      </c>
      <c r="AG65" s="13">
        <f t="shared" si="33"/>
        <v>0</v>
      </c>
      <c r="AH65" s="13">
        <f t="shared" si="33"/>
        <v>0</v>
      </c>
    </row>
    <row r="66" spans="2:34" ht="15" x14ac:dyDescent="0.25">
      <c r="B66" s="11" t="s">
        <v>52</v>
      </c>
      <c r="C66" s="12">
        <f>+'[1]RDG Albanež'!K22</f>
        <v>853</v>
      </c>
      <c r="D66" s="12">
        <f>+C66</f>
        <v>853</v>
      </c>
      <c r="E66" s="13">
        <f t="shared" si="33"/>
        <v>853</v>
      </c>
      <c r="F66" s="13">
        <f t="shared" si="33"/>
        <v>853</v>
      </c>
      <c r="G66" s="13">
        <f t="shared" si="33"/>
        <v>853</v>
      </c>
      <c r="H66" s="13">
        <f t="shared" si="33"/>
        <v>853</v>
      </c>
      <c r="I66" s="13">
        <f t="shared" si="33"/>
        <v>853</v>
      </c>
      <c r="J66" s="13">
        <f t="shared" si="33"/>
        <v>853</v>
      </c>
      <c r="K66" s="13">
        <f t="shared" si="33"/>
        <v>853</v>
      </c>
      <c r="L66" s="13">
        <f t="shared" si="33"/>
        <v>853</v>
      </c>
      <c r="M66" s="13">
        <f t="shared" si="33"/>
        <v>853</v>
      </c>
      <c r="N66" s="13">
        <f t="shared" si="33"/>
        <v>853</v>
      </c>
      <c r="O66" s="13">
        <f t="shared" si="33"/>
        <v>853</v>
      </c>
      <c r="P66" s="13">
        <f t="shared" si="33"/>
        <v>853</v>
      </c>
      <c r="Q66" s="13">
        <f t="shared" si="33"/>
        <v>853</v>
      </c>
      <c r="R66" s="13">
        <f t="shared" si="33"/>
        <v>853</v>
      </c>
      <c r="S66" s="13">
        <f t="shared" si="33"/>
        <v>853</v>
      </c>
      <c r="T66" s="13">
        <f t="shared" si="33"/>
        <v>853</v>
      </c>
      <c r="U66" s="13">
        <f t="shared" si="33"/>
        <v>853</v>
      </c>
      <c r="V66" s="13">
        <f t="shared" si="33"/>
        <v>853</v>
      </c>
      <c r="W66" s="13">
        <f t="shared" si="33"/>
        <v>853</v>
      </c>
      <c r="X66" s="13">
        <f t="shared" si="33"/>
        <v>853</v>
      </c>
      <c r="Y66" s="13">
        <f t="shared" si="33"/>
        <v>853</v>
      </c>
      <c r="Z66" s="13">
        <f t="shared" si="33"/>
        <v>853</v>
      </c>
      <c r="AA66" s="13">
        <f t="shared" si="33"/>
        <v>853</v>
      </c>
      <c r="AB66" s="13">
        <f t="shared" si="33"/>
        <v>853</v>
      </c>
      <c r="AC66" s="13">
        <f t="shared" si="33"/>
        <v>853</v>
      </c>
      <c r="AD66" s="13">
        <f t="shared" si="33"/>
        <v>853</v>
      </c>
      <c r="AE66" s="13">
        <f t="shared" si="33"/>
        <v>853</v>
      </c>
      <c r="AF66" s="13">
        <f t="shared" si="33"/>
        <v>853</v>
      </c>
      <c r="AG66" s="13">
        <f t="shared" si="33"/>
        <v>853</v>
      </c>
      <c r="AH66" s="13">
        <f t="shared" si="33"/>
        <v>853</v>
      </c>
    </row>
    <row r="67" spans="2:34" ht="15" x14ac:dyDescent="0.25">
      <c r="B67" s="11" t="s">
        <v>53</v>
      </c>
      <c r="C67" s="12">
        <f>+'[1]RDG Albanež'!K23</f>
        <v>0</v>
      </c>
      <c r="D67" s="12">
        <f>+C67</f>
        <v>0</v>
      </c>
      <c r="E67" s="13">
        <f t="shared" si="33"/>
        <v>0</v>
      </c>
      <c r="F67" s="13">
        <f t="shared" si="33"/>
        <v>0</v>
      </c>
      <c r="G67" s="13">
        <f t="shared" si="33"/>
        <v>0</v>
      </c>
      <c r="H67" s="13">
        <f t="shared" si="33"/>
        <v>0</v>
      </c>
      <c r="I67" s="13">
        <f t="shared" si="33"/>
        <v>0</v>
      </c>
      <c r="J67" s="13">
        <f t="shared" si="33"/>
        <v>0</v>
      </c>
      <c r="K67" s="13">
        <f t="shared" si="33"/>
        <v>0</v>
      </c>
      <c r="L67" s="13">
        <f t="shared" si="33"/>
        <v>0</v>
      </c>
      <c r="M67" s="13">
        <f t="shared" si="33"/>
        <v>0</v>
      </c>
      <c r="N67" s="13">
        <f t="shared" si="33"/>
        <v>0</v>
      </c>
      <c r="O67" s="13">
        <f t="shared" si="33"/>
        <v>0</v>
      </c>
      <c r="P67" s="13">
        <f t="shared" si="33"/>
        <v>0</v>
      </c>
      <c r="Q67" s="13">
        <f t="shared" si="33"/>
        <v>0</v>
      </c>
      <c r="R67" s="13">
        <f t="shared" si="33"/>
        <v>0</v>
      </c>
      <c r="S67" s="13">
        <f t="shared" si="33"/>
        <v>0</v>
      </c>
      <c r="T67" s="13">
        <f t="shared" si="33"/>
        <v>0</v>
      </c>
      <c r="U67" s="13">
        <f t="shared" si="33"/>
        <v>0</v>
      </c>
      <c r="V67" s="13">
        <f t="shared" si="33"/>
        <v>0</v>
      </c>
      <c r="W67" s="13">
        <f t="shared" si="33"/>
        <v>0</v>
      </c>
      <c r="X67" s="13">
        <f t="shared" si="33"/>
        <v>0</v>
      </c>
      <c r="Y67" s="13">
        <f t="shared" si="33"/>
        <v>0</v>
      </c>
      <c r="Z67" s="13">
        <f t="shared" si="33"/>
        <v>0</v>
      </c>
      <c r="AA67" s="13">
        <f t="shared" si="33"/>
        <v>0</v>
      </c>
      <c r="AB67" s="13">
        <f t="shared" si="33"/>
        <v>0</v>
      </c>
      <c r="AC67" s="13">
        <f t="shared" si="33"/>
        <v>0</v>
      </c>
      <c r="AD67" s="13">
        <f t="shared" si="33"/>
        <v>0</v>
      </c>
      <c r="AE67" s="13">
        <f t="shared" si="33"/>
        <v>0</v>
      </c>
      <c r="AF67" s="13">
        <f t="shared" si="33"/>
        <v>0</v>
      </c>
      <c r="AG67" s="13">
        <f t="shared" si="33"/>
        <v>0</v>
      </c>
      <c r="AH67" s="13">
        <f t="shared" si="33"/>
        <v>0</v>
      </c>
    </row>
    <row r="68" spans="2:34" ht="15" x14ac:dyDescent="0.25">
      <c r="B68" s="8" t="s">
        <v>54</v>
      </c>
      <c r="C68" s="9">
        <f t="shared" ref="C68:AH68" si="34">SUM(C69:C70)</f>
        <v>158350</v>
      </c>
      <c r="D68" s="9">
        <f t="shared" si="34"/>
        <v>158350</v>
      </c>
      <c r="E68" s="10">
        <f t="shared" si="34"/>
        <v>158350</v>
      </c>
      <c r="F68" s="10">
        <f t="shared" si="34"/>
        <v>158350</v>
      </c>
      <c r="G68" s="10">
        <f t="shared" si="34"/>
        <v>158350</v>
      </c>
      <c r="H68" s="10">
        <f t="shared" si="34"/>
        <v>158350</v>
      </c>
      <c r="I68" s="10">
        <f t="shared" si="34"/>
        <v>158350</v>
      </c>
      <c r="J68" s="10">
        <f t="shared" si="34"/>
        <v>158350</v>
      </c>
      <c r="K68" s="10">
        <f t="shared" si="34"/>
        <v>158350</v>
      </c>
      <c r="L68" s="10">
        <f t="shared" si="34"/>
        <v>158350</v>
      </c>
      <c r="M68" s="10">
        <f t="shared" si="34"/>
        <v>158350</v>
      </c>
      <c r="N68" s="10">
        <f t="shared" si="34"/>
        <v>158350</v>
      </c>
      <c r="O68" s="10">
        <f t="shared" si="34"/>
        <v>158350</v>
      </c>
      <c r="P68" s="10">
        <f t="shared" si="34"/>
        <v>158350</v>
      </c>
      <c r="Q68" s="10">
        <f t="shared" si="34"/>
        <v>158350</v>
      </c>
      <c r="R68" s="10">
        <f t="shared" si="34"/>
        <v>158350</v>
      </c>
      <c r="S68" s="10">
        <f t="shared" si="34"/>
        <v>158350</v>
      </c>
      <c r="T68" s="10">
        <f t="shared" si="34"/>
        <v>158350</v>
      </c>
      <c r="U68" s="10">
        <f t="shared" si="34"/>
        <v>158350</v>
      </c>
      <c r="V68" s="10">
        <f t="shared" si="34"/>
        <v>158350</v>
      </c>
      <c r="W68" s="10">
        <f t="shared" si="34"/>
        <v>158350</v>
      </c>
      <c r="X68" s="10">
        <f t="shared" si="34"/>
        <v>158350</v>
      </c>
      <c r="Y68" s="10">
        <f t="shared" si="34"/>
        <v>158350</v>
      </c>
      <c r="Z68" s="10">
        <f t="shared" si="34"/>
        <v>158350</v>
      </c>
      <c r="AA68" s="10">
        <f t="shared" si="34"/>
        <v>158350</v>
      </c>
      <c r="AB68" s="10">
        <f t="shared" si="34"/>
        <v>158350</v>
      </c>
      <c r="AC68" s="10">
        <f t="shared" si="34"/>
        <v>158350</v>
      </c>
      <c r="AD68" s="10">
        <f t="shared" si="34"/>
        <v>158350</v>
      </c>
      <c r="AE68" s="10">
        <f t="shared" si="34"/>
        <v>158350</v>
      </c>
      <c r="AF68" s="10">
        <f t="shared" si="34"/>
        <v>158350</v>
      </c>
      <c r="AG68" s="10">
        <f t="shared" si="34"/>
        <v>158350</v>
      </c>
      <c r="AH68" s="10">
        <f t="shared" si="34"/>
        <v>158350</v>
      </c>
    </row>
    <row r="69" spans="2:34" ht="15" x14ac:dyDescent="0.25">
      <c r="B69" s="11" t="s">
        <v>55</v>
      </c>
      <c r="C69" s="12">
        <f>+'[1]RDG Albanež'!K25</f>
        <v>0</v>
      </c>
      <c r="D69" s="12">
        <f t="shared" ref="D69:S74" si="35">+C69</f>
        <v>0</v>
      </c>
      <c r="E69" s="13">
        <f t="shared" si="35"/>
        <v>0</v>
      </c>
      <c r="F69" s="13">
        <f t="shared" si="35"/>
        <v>0</v>
      </c>
      <c r="G69" s="13">
        <f t="shared" si="35"/>
        <v>0</v>
      </c>
      <c r="H69" s="13">
        <f t="shared" si="35"/>
        <v>0</v>
      </c>
      <c r="I69" s="13">
        <f t="shared" si="35"/>
        <v>0</v>
      </c>
      <c r="J69" s="13">
        <f t="shared" si="35"/>
        <v>0</v>
      </c>
      <c r="K69" s="13">
        <f t="shared" si="35"/>
        <v>0</v>
      </c>
      <c r="L69" s="13">
        <f t="shared" si="35"/>
        <v>0</v>
      </c>
      <c r="M69" s="13">
        <f t="shared" si="35"/>
        <v>0</v>
      </c>
      <c r="N69" s="13">
        <f t="shared" si="35"/>
        <v>0</v>
      </c>
      <c r="O69" s="13">
        <f t="shared" si="35"/>
        <v>0</v>
      </c>
      <c r="P69" s="13">
        <f t="shared" si="35"/>
        <v>0</v>
      </c>
      <c r="Q69" s="13">
        <f t="shared" si="35"/>
        <v>0</v>
      </c>
      <c r="R69" s="13">
        <f t="shared" si="35"/>
        <v>0</v>
      </c>
      <c r="S69" s="13">
        <f t="shared" si="35"/>
        <v>0</v>
      </c>
      <c r="T69" s="13">
        <f t="shared" ref="T69:AH74" si="36">+S69</f>
        <v>0</v>
      </c>
      <c r="U69" s="13">
        <f t="shared" si="36"/>
        <v>0</v>
      </c>
      <c r="V69" s="13">
        <f t="shared" si="36"/>
        <v>0</v>
      </c>
      <c r="W69" s="13">
        <f t="shared" si="36"/>
        <v>0</v>
      </c>
      <c r="X69" s="13">
        <f t="shared" si="36"/>
        <v>0</v>
      </c>
      <c r="Y69" s="13">
        <f t="shared" si="36"/>
        <v>0</v>
      </c>
      <c r="Z69" s="13">
        <f t="shared" si="36"/>
        <v>0</v>
      </c>
      <c r="AA69" s="13">
        <f t="shared" si="36"/>
        <v>0</v>
      </c>
      <c r="AB69" s="13">
        <f t="shared" si="36"/>
        <v>0</v>
      </c>
      <c r="AC69" s="13">
        <f t="shared" si="36"/>
        <v>0</v>
      </c>
      <c r="AD69" s="13">
        <f t="shared" si="36"/>
        <v>0</v>
      </c>
      <c r="AE69" s="13">
        <f t="shared" si="36"/>
        <v>0</v>
      </c>
      <c r="AF69" s="13">
        <f t="shared" si="36"/>
        <v>0</v>
      </c>
      <c r="AG69" s="13">
        <f t="shared" si="36"/>
        <v>0</v>
      </c>
      <c r="AH69" s="13">
        <f t="shared" si="36"/>
        <v>0</v>
      </c>
    </row>
    <row r="70" spans="2:34" ht="15" x14ac:dyDescent="0.25">
      <c r="B70" s="11" t="s">
        <v>56</v>
      </c>
      <c r="C70" s="12">
        <f>+'[1]RDG Albanež'!K26</f>
        <v>158350</v>
      </c>
      <c r="D70" s="12">
        <f t="shared" si="35"/>
        <v>158350</v>
      </c>
      <c r="E70" s="13">
        <f t="shared" si="35"/>
        <v>158350</v>
      </c>
      <c r="F70" s="13">
        <f t="shared" si="35"/>
        <v>158350</v>
      </c>
      <c r="G70" s="13">
        <f t="shared" si="35"/>
        <v>158350</v>
      </c>
      <c r="H70" s="13">
        <f t="shared" si="35"/>
        <v>158350</v>
      </c>
      <c r="I70" s="13">
        <f t="shared" si="35"/>
        <v>158350</v>
      </c>
      <c r="J70" s="13">
        <f t="shared" si="35"/>
        <v>158350</v>
      </c>
      <c r="K70" s="13">
        <f t="shared" si="35"/>
        <v>158350</v>
      </c>
      <c r="L70" s="13">
        <f t="shared" si="35"/>
        <v>158350</v>
      </c>
      <c r="M70" s="13">
        <f t="shared" si="35"/>
        <v>158350</v>
      </c>
      <c r="N70" s="13">
        <f t="shared" si="35"/>
        <v>158350</v>
      </c>
      <c r="O70" s="13">
        <f t="shared" si="35"/>
        <v>158350</v>
      </c>
      <c r="P70" s="13">
        <f t="shared" si="35"/>
        <v>158350</v>
      </c>
      <c r="Q70" s="13">
        <f t="shared" si="35"/>
        <v>158350</v>
      </c>
      <c r="R70" s="13">
        <f t="shared" si="35"/>
        <v>158350</v>
      </c>
      <c r="S70" s="13">
        <f t="shared" si="35"/>
        <v>158350</v>
      </c>
      <c r="T70" s="13">
        <f t="shared" si="36"/>
        <v>158350</v>
      </c>
      <c r="U70" s="13">
        <f t="shared" si="36"/>
        <v>158350</v>
      </c>
      <c r="V70" s="13">
        <f t="shared" si="36"/>
        <v>158350</v>
      </c>
      <c r="W70" s="13">
        <f t="shared" si="36"/>
        <v>158350</v>
      </c>
      <c r="X70" s="13">
        <f t="shared" si="36"/>
        <v>158350</v>
      </c>
      <c r="Y70" s="13">
        <f t="shared" si="36"/>
        <v>158350</v>
      </c>
      <c r="Z70" s="13">
        <f t="shared" si="36"/>
        <v>158350</v>
      </c>
      <c r="AA70" s="13">
        <f t="shared" si="36"/>
        <v>158350</v>
      </c>
      <c r="AB70" s="13">
        <f t="shared" si="36"/>
        <v>158350</v>
      </c>
      <c r="AC70" s="13">
        <f t="shared" si="36"/>
        <v>158350</v>
      </c>
      <c r="AD70" s="13">
        <f t="shared" si="36"/>
        <v>158350</v>
      </c>
      <c r="AE70" s="13">
        <f t="shared" si="36"/>
        <v>158350</v>
      </c>
      <c r="AF70" s="13">
        <f t="shared" si="36"/>
        <v>158350</v>
      </c>
      <c r="AG70" s="13">
        <f t="shared" si="36"/>
        <v>158350</v>
      </c>
      <c r="AH70" s="13">
        <f t="shared" si="36"/>
        <v>158350</v>
      </c>
    </row>
    <row r="71" spans="2:34" ht="15" x14ac:dyDescent="0.25">
      <c r="B71" s="16" t="s">
        <v>58</v>
      </c>
      <c r="C71" s="12">
        <f>+'[1]RDG Albanež'!K27</f>
        <v>0</v>
      </c>
      <c r="D71" s="12">
        <f t="shared" si="35"/>
        <v>0</v>
      </c>
      <c r="E71" s="13">
        <f t="shared" si="35"/>
        <v>0</v>
      </c>
      <c r="F71" s="13">
        <f t="shared" si="35"/>
        <v>0</v>
      </c>
      <c r="G71" s="13">
        <f t="shared" si="35"/>
        <v>0</v>
      </c>
      <c r="H71" s="13">
        <f t="shared" si="35"/>
        <v>0</v>
      </c>
      <c r="I71" s="13">
        <f t="shared" si="35"/>
        <v>0</v>
      </c>
      <c r="J71" s="13">
        <f t="shared" si="35"/>
        <v>0</v>
      </c>
      <c r="K71" s="13">
        <f t="shared" si="35"/>
        <v>0</v>
      </c>
      <c r="L71" s="13">
        <f t="shared" si="35"/>
        <v>0</v>
      </c>
      <c r="M71" s="13">
        <f t="shared" si="35"/>
        <v>0</v>
      </c>
      <c r="N71" s="13">
        <f t="shared" si="35"/>
        <v>0</v>
      </c>
      <c r="O71" s="13">
        <f t="shared" si="35"/>
        <v>0</v>
      </c>
      <c r="P71" s="13">
        <f t="shared" si="35"/>
        <v>0</v>
      </c>
      <c r="Q71" s="13">
        <f t="shared" si="35"/>
        <v>0</v>
      </c>
      <c r="R71" s="13">
        <f t="shared" si="35"/>
        <v>0</v>
      </c>
      <c r="S71" s="13">
        <f t="shared" si="35"/>
        <v>0</v>
      </c>
      <c r="T71" s="13">
        <f t="shared" si="36"/>
        <v>0</v>
      </c>
      <c r="U71" s="13">
        <f t="shared" si="36"/>
        <v>0</v>
      </c>
      <c r="V71" s="13">
        <f t="shared" si="36"/>
        <v>0</v>
      </c>
      <c r="W71" s="13">
        <f t="shared" si="36"/>
        <v>0</v>
      </c>
      <c r="X71" s="13">
        <f t="shared" si="36"/>
        <v>0</v>
      </c>
      <c r="Y71" s="13">
        <f t="shared" si="36"/>
        <v>0</v>
      </c>
      <c r="Z71" s="13">
        <f t="shared" si="36"/>
        <v>0</v>
      </c>
      <c r="AA71" s="13">
        <f t="shared" si="36"/>
        <v>0</v>
      </c>
      <c r="AB71" s="13">
        <f t="shared" si="36"/>
        <v>0</v>
      </c>
      <c r="AC71" s="13">
        <f t="shared" si="36"/>
        <v>0</v>
      </c>
      <c r="AD71" s="13">
        <f t="shared" si="36"/>
        <v>0</v>
      </c>
      <c r="AE71" s="13">
        <f t="shared" si="36"/>
        <v>0</v>
      </c>
      <c r="AF71" s="13">
        <f t="shared" si="36"/>
        <v>0</v>
      </c>
      <c r="AG71" s="13">
        <f t="shared" si="36"/>
        <v>0</v>
      </c>
      <c r="AH71" s="13">
        <f t="shared" si="36"/>
        <v>0</v>
      </c>
    </row>
    <row r="72" spans="2:34" ht="15" x14ac:dyDescent="0.25">
      <c r="B72" s="16" t="s">
        <v>59</v>
      </c>
      <c r="C72" s="12">
        <f>+'[1]RDG Albanež'!K28</f>
        <v>0</v>
      </c>
      <c r="D72" s="12">
        <f t="shared" si="35"/>
        <v>0</v>
      </c>
      <c r="E72" s="13">
        <f t="shared" si="35"/>
        <v>0</v>
      </c>
      <c r="F72" s="13">
        <f t="shared" si="35"/>
        <v>0</v>
      </c>
      <c r="G72" s="13">
        <f t="shared" si="35"/>
        <v>0</v>
      </c>
      <c r="H72" s="13">
        <f t="shared" si="35"/>
        <v>0</v>
      </c>
      <c r="I72" s="13">
        <f t="shared" si="35"/>
        <v>0</v>
      </c>
      <c r="J72" s="13">
        <f t="shared" si="35"/>
        <v>0</v>
      </c>
      <c r="K72" s="13">
        <f t="shared" si="35"/>
        <v>0</v>
      </c>
      <c r="L72" s="13">
        <f t="shared" si="35"/>
        <v>0</v>
      </c>
      <c r="M72" s="13">
        <f t="shared" si="35"/>
        <v>0</v>
      </c>
      <c r="N72" s="13">
        <f t="shared" si="35"/>
        <v>0</v>
      </c>
      <c r="O72" s="13">
        <f t="shared" si="35"/>
        <v>0</v>
      </c>
      <c r="P72" s="13">
        <f t="shared" si="35"/>
        <v>0</v>
      </c>
      <c r="Q72" s="13">
        <f t="shared" si="35"/>
        <v>0</v>
      </c>
      <c r="R72" s="13">
        <f t="shared" si="35"/>
        <v>0</v>
      </c>
      <c r="S72" s="13">
        <f t="shared" si="35"/>
        <v>0</v>
      </c>
      <c r="T72" s="13">
        <f t="shared" si="36"/>
        <v>0</v>
      </c>
      <c r="U72" s="13">
        <f t="shared" si="36"/>
        <v>0</v>
      </c>
      <c r="V72" s="13">
        <f t="shared" si="36"/>
        <v>0</v>
      </c>
      <c r="W72" s="13">
        <f t="shared" si="36"/>
        <v>0</v>
      </c>
      <c r="X72" s="13">
        <f t="shared" si="36"/>
        <v>0</v>
      </c>
      <c r="Y72" s="13">
        <f t="shared" si="36"/>
        <v>0</v>
      </c>
      <c r="Z72" s="13">
        <f t="shared" si="36"/>
        <v>0</v>
      </c>
      <c r="AA72" s="13">
        <f t="shared" si="36"/>
        <v>0</v>
      </c>
      <c r="AB72" s="13">
        <f t="shared" si="36"/>
        <v>0</v>
      </c>
      <c r="AC72" s="13">
        <f t="shared" si="36"/>
        <v>0</v>
      </c>
      <c r="AD72" s="13">
        <f t="shared" si="36"/>
        <v>0</v>
      </c>
      <c r="AE72" s="13">
        <f t="shared" si="36"/>
        <v>0</v>
      </c>
      <c r="AF72" s="13">
        <f t="shared" si="36"/>
        <v>0</v>
      </c>
      <c r="AG72" s="13">
        <f t="shared" si="36"/>
        <v>0</v>
      </c>
      <c r="AH72" s="13">
        <f t="shared" si="36"/>
        <v>0</v>
      </c>
    </row>
    <row r="73" spans="2:34" ht="15" x14ac:dyDescent="0.25">
      <c r="B73" s="8" t="s">
        <v>60</v>
      </c>
      <c r="C73" s="12">
        <f>+'[1]RDG Albanež'!K29</f>
        <v>0</v>
      </c>
      <c r="D73" s="12">
        <f t="shared" si="35"/>
        <v>0</v>
      </c>
      <c r="E73" s="17">
        <f t="shared" si="35"/>
        <v>0</v>
      </c>
      <c r="F73" s="17">
        <f t="shared" si="35"/>
        <v>0</v>
      </c>
      <c r="G73" s="17">
        <f t="shared" si="35"/>
        <v>0</v>
      </c>
      <c r="H73" s="17">
        <f t="shared" si="35"/>
        <v>0</v>
      </c>
      <c r="I73" s="17">
        <f t="shared" si="35"/>
        <v>0</v>
      </c>
      <c r="J73" s="17">
        <f t="shared" si="35"/>
        <v>0</v>
      </c>
      <c r="K73" s="17">
        <f t="shared" si="35"/>
        <v>0</v>
      </c>
      <c r="L73" s="17">
        <f t="shared" si="35"/>
        <v>0</v>
      </c>
      <c r="M73" s="17">
        <f t="shared" si="35"/>
        <v>0</v>
      </c>
      <c r="N73" s="17">
        <f t="shared" si="35"/>
        <v>0</v>
      </c>
      <c r="O73" s="17">
        <f t="shared" si="35"/>
        <v>0</v>
      </c>
      <c r="P73" s="17">
        <f t="shared" si="35"/>
        <v>0</v>
      </c>
      <c r="Q73" s="17">
        <f t="shared" si="35"/>
        <v>0</v>
      </c>
      <c r="R73" s="17">
        <f t="shared" si="35"/>
        <v>0</v>
      </c>
      <c r="S73" s="17">
        <f t="shared" si="35"/>
        <v>0</v>
      </c>
      <c r="T73" s="17">
        <f t="shared" si="36"/>
        <v>0</v>
      </c>
      <c r="U73" s="17">
        <f t="shared" si="36"/>
        <v>0</v>
      </c>
      <c r="V73" s="17">
        <f t="shared" si="36"/>
        <v>0</v>
      </c>
      <c r="W73" s="17">
        <f t="shared" si="36"/>
        <v>0</v>
      </c>
      <c r="X73" s="17">
        <f t="shared" si="36"/>
        <v>0</v>
      </c>
      <c r="Y73" s="17">
        <f t="shared" si="36"/>
        <v>0</v>
      </c>
      <c r="Z73" s="17">
        <f t="shared" si="36"/>
        <v>0</v>
      </c>
      <c r="AA73" s="17">
        <f t="shared" si="36"/>
        <v>0</v>
      </c>
      <c r="AB73" s="17">
        <f t="shared" si="36"/>
        <v>0</v>
      </c>
      <c r="AC73" s="17">
        <f t="shared" si="36"/>
        <v>0</v>
      </c>
      <c r="AD73" s="17">
        <f t="shared" si="36"/>
        <v>0</v>
      </c>
      <c r="AE73" s="17">
        <f t="shared" si="36"/>
        <v>0</v>
      </c>
      <c r="AF73" s="17">
        <f t="shared" si="36"/>
        <v>0</v>
      </c>
      <c r="AG73" s="17">
        <f t="shared" si="36"/>
        <v>0</v>
      </c>
      <c r="AH73" s="17">
        <f t="shared" si="36"/>
        <v>0</v>
      </c>
    </row>
    <row r="74" spans="2:34" ht="15" x14ac:dyDescent="0.25">
      <c r="B74" s="8" t="s">
        <v>61</v>
      </c>
      <c r="C74" s="12">
        <f>+'[1]RDG Albanež'!K30</f>
        <v>0</v>
      </c>
      <c r="D74" s="12">
        <f t="shared" si="35"/>
        <v>0</v>
      </c>
      <c r="E74" s="17">
        <f t="shared" si="35"/>
        <v>0</v>
      </c>
      <c r="F74" s="17">
        <f t="shared" si="35"/>
        <v>0</v>
      </c>
      <c r="G74" s="17">
        <f t="shared" si="35"/>
        <v>0</v>
      </c>
      <c r="H74" s="17">
        <f t="shared" si="35"/>
        <v>0</v>
      </c>
      <c r="I74" s="17">
        <f t="shared" si="35"/>
        <v>0</v>
      </c>
      <c r="J74" s="17">
        <f t="shared" si="35"/>
        <v>0</v>
      </c>
      <c r="K74" s="17">
        <f t="shared" si="35"/>
        <v>0</v>
      </c>
      <c r="L74" s="17">
        <f t="shared" si="35"/>
        <v>0</v>
      </c>
      <c r="M74" s="17">
        <f t="shared" si="35"/>
        <v>0</v>
      </c>
      <c r="N74" s="17">
        <f t="shared" si="35"/>
        <v>0</v>
      </c>
      <c r="O74" s="17">
        <f t="shared" si="35"/>
        <v>0</v>
      </c>
      <c r="P74" s="17">
        <f t="shared" si="35"/>
        <v>0</v>
      </c>
      <c r="Q74" s="17">
        <f t="shared" si="35"/>
        <v>0</v>
      </c>
      <c r="R74" s="17">
        <f t="shared" si="35"/>
        <v>0</v>
      </c>
      <c r="S74" s="17">
        <f t="shared" si="35"/>
        <v>0</v>
      </c>
      <c r="T74" s="17">
        <f t="shared" si="36"/>
        <v>0</v>
      </c>
      <c r="U74" s="17">
        <f t="shared" si="36"/>
        <v>0</v>
      </c>
      <c r="V74" s="17">
        <f t="shared" si="36"/>
        <v>0</v>
      </c>
      <c r="W74" s="17">
        <f t="shared" si="36"/>
        <v>0</v>
      </c>
      <c r="X74" s="17">
        <f t="shared" si="36"/>
        <v>0</v>
      </c>
      <c r="Y74" s="17">
        <f t="shared" si="36"/>
        <v>0</v>
      </c>
      <c r="Z74" s="17">
        <f t="shared" si="36"/>
        <v>0</v>
      </c>
      <c r="AA74" s="17">
        <f t="shared" si="36"/>
        <v>0</v>
      </c>
      <c r="AB74" s="17">
        <f t="shared" si="36"/>
        <v>0</v>
      </c>
      <c r="AC74" s="17">
        <f t="shared" si="36"/>
        <v>0</v>
      </c>
      <c r="AD74" s="17">
        <f t="shared" si="36"/>
        <v>0</v>
      </c>
      <c r="AE74" s="17">
        <f t="shared" si="36"/>
        <v>0</v>
      </c>
      <c r="AF74" s="17">
        <f t="shared" si="36"/>
        <v>0</v>
      </c>
      <c r="AG74" s="17">
        <f t="shared" si="36"/>
        <v>0</v>
      </c>
      <c r="AH74" s="17">
        <f t="shared" si="36"/>
        <v>0</v>
      </c>
    </row>
    <row r="75" spans="2:34" ht="15" x14ac:dyDescent="0.25">
      <c r="B75" s="8" t="s">
        <v>62</v>
      </c>
      <c r="C75" s="9">
        <f t="shared" ref="C75:AH75" si="37">+C52+C64+C71+C73</f>
        <v>7993291</v>
      </c>
      <c r="D75" s="9">
        <f t="shared" si="37"/>
        <v>8018738.2037156802</v>
      </c>
      <c r="E75" s="10">
        <f t="shared" si="37"/>
        <v>8044185.4074313622</v>
      </c>
      <c r="F75" s="10">
        <f t="shared" si="37"/>
        <v>8069632.6111470433</v>
      </c>
      <c r="G75" s="10">
        <f t="shared" si="37"/>
        <v>8095079.8148627253</v>
      </c>
      <c r="H75" s="10">
        <f t="shared" si="37"/>
        <v>8120527.0185784064</v>
      </c>
      <c r="I75" s="10">
        <f t="shared" si="37"/>
        <v>8145974.2222940875</v>
      </c>
      <c r="J75" s="10">
        <f t="shared" si="37"/>
        <v>8165762.1075280625</v>
      </c>
      <c r="K75" s="10">
        <f t="shared" si="37"/>
        <v>8167007.6409357777</v>
      </c>
      <c r="L75" s="10">
        <f t="shared" si="37"/>
        <v>8168253.1743434919</v>
      </c>
      <c r="M75" s="10">
        <f t="shared" si="37"/>
        <v>8169498.7077512052</v>
      </c>
      <c r="N75" s="10">
        <f t="shared" si="37"/>
        <v>8170744.2411589203</v>
      </c>
      <c r="O75" s="10">
        <f t="shared" si="37"/>
        <v>8171989.7745666355</v>
      </c>
      <c r="P75" s="10">
        <f t="shared" si="37"/>
        <v>8173235.3079743497</v>
      </c>
      <c r="Q75" s="10">
        <f t="shared" si="37"/>
        <v>8174480.8413820639</v>
      </c>
      <c r="R75" s="10">
        <f t="shared" si="37"/>
        <v>8175726.3747897772</v>
      </c>
      <c r="S75" s="10">
        <f t="shared" si="37"/>
        <v>8176971.9081974914</v>
      </c>
      <c r="T75" s="10">
        <f t="shared" si="37"/>
        <v>8178217.4416052056</v>
      </c>
      <c r="U75" s="10">
        <f t="shared" si="37"/>
        <v>8179462.9750129208</v>
      </c>
      <c r="V75" s="10">
        <f t="shared" si="37"/>
        <v>8180708.5084206341</v>
      </c>
      <c r="W75" s="10">
        <f t="shared" si="37"/>
        <v>8181954.0418283492</v>
      </c>
      <c r="X75" s="10">
        <f t="shared" si="37"/>
        <v>8183199.5752360635</v>
      </c>
      <c r="Y75" s="10">
        <f t="shared" si="37"/>
        <v>8184445.1086437767</v>
      </c>
      <c r="Z75" s="10">
        <f t="shared" si="37"/>
        <v>8185690.6420514928</v>
      </c>
      <c r="AA75" s="10">
        <f t="shared" si="37"/>
        <v>8186936.1754592052</v>
      </c>
      <c r="AB75" s="10">
        <f t="shared" si="37"/>
        <v>8188181.7088669194</v>
      </c>
      <c r="AC75" s="10">
        <f t="shared" si="37"/>
        <v>8189427.2422746345</v>
      </c>
      <c r="AD75" s="10">
        <f t="shared" si="37"/>
        <v>8190672.7756823488</v>
      </c>
      <c r="AE75" s="10">
        <f t="shared" si="37"/>
        <v>8191918.309090062</v>
      </c>
      <c r="AF75" s="10">
        <f t="shared" si="37"/>
        <v>8193163.8424977772</v>
      </c>
      <c r="AG75" s="10">
        <f t="shared" si="37"/>
        <v>8194409.3759054905</v>
      </c>
      <c r="AH75" s="10">
        <f t="shared" si="37"/>
        <v>8195654.9093132056</v>
      </c>
    </row>
    <row r="76" spans="2:34" ht="15" x14ac:dyDescent="0.25">
      <c r="B76" s="8" t="s">
        <v>63</v>
      </c>
      <c r="C76" s="9">
        <f t="shared" ref="C76:AH76" si="38">+C55+C68+C72+C74</f>
        <v>7991245</v>
      </c>
      <c r="D76" s="9">
        <f t="shared" si="38"/>
        <v>8016692.2037156783</v>
      </c>
      <c r="E76" s="10">
        <f t="shared" si="38"/>
        <v>8042139.4074313566</v>
      </c>
      <c r="F76" s="10">
        <f t="shared" si="38"/>
        <v>8067586.6111470433</v>
      </c>
      <c r="G76" s="10">
        <f t="shared" si="38"/>
        <v>8093033.8148627253</v>
      </c>
      <c r="H76" s="10">
        <f t="shared" si="38"/>
        <v>8118481.0185784083</v>
      </c>
      <c r="I76" s="10">
        <f t="shared" si="38"/>
        <v>8143928.2222940819</v>
      </c>
      <c r="J76" s="10">
        <f t="shared" si="38"/>
        <v>8163716.1075280504</v>
      </c>
      <c r="K76" s="10">
        <f t="shared" si="38"/>
        <v>8164961.6409357712</v>
      </c>
      <c r="L76" s="10">
        <f t="shared" si="38"/>
        <v>8166207.1743434891</v>
      </c>
      <c r="M76" s="10">
        <f t="shared" si="38"/>
        <v>8167452.7077511987</v>
      </c>
      <c r="N76" s="10">
        <f t="shared" si="38"/>
        <v>8168698.2411589129</v>
      </c>
      <c r="O76" s="10">
        <f t="shared" si="38"/>
        <v>8169943.7745666318</v>
      </c>
      <c r="P76" s="10">
        <f t="shared" si="38"/>
        <v>8171189.3079743395</v>
      </c>
      <c r="Q76" s="10">
        <f t="shared" si="38"/>
        <v>8172434.8413820686</v>
      </c>
      <c r="R76" s="10">
        <f t="shared" si="38"/>
        <v>8173680.3747897763</v>
      </c>
      <c r="S76" s="10">
        <f t="shared" si="38"/>
        <v>8174925.9081974849</v>
      </c>
      <c r="T76" s="10">
        <f t="shared" si="38"/>
        <v>8176171.441605214</v>
      </c>
      <c r="U76" s="10">
        <f t="shared" si="38"/>
        <v>8177416.9750129161</v>
      </c>
      <c r="V76" s="10">
        <f t="shared" si="38"/>
        <v>8178662.5084206257</v>
      </c>
      <c r="W76" s="10">
        <f t="shared" si="38"/>
        <v>8179908.0418283483</v>
      </c>
      <c r="X76" s="10">
        <f t="shared" si="38"/>
        <v>8181153.5752360653</v>
      </c>
      <c r="Y76" s="10">
        <f t="shared" si="38"/>
        <v>8182399.108643773</v>
      </c>
      <c r="Z76" s="10">
        <f t="shared" si="38"/>
        <v>8183644.6420515049</v>
      </c>
      <c r="AA76" s="10">
        <f t="shared" si="38"/>
        <v>8184890.1754592126</v>
      </c>
      <c r="AB76" s="10">
        <f t="shared" si="38"/>
        <v>8186135.7088669147</v>
      </c>
      <c r="AC76" s="10">
        <f t="shared" si="38"/>
        <v>8187381.2422746373</v>
      </c>
      <c r="AD76" s="10">
        <f t="shared" si="38"/>
        <v>8188626.7756823394</v>
      </c>
      <c r="AE76" s="10">
        <f t="shared" si="38"/>
        <v>8189872.3090900611</v>
      </c>
      <c r="AF76" s="10">
        <f t="shared" si="38"/>
        <v>8191117.8424977912</v>
      </c>
      <c r="AG76" s="10">
        <f t="shared" si="38"/>
        <v>8192363.3759054933</v>
      </c>
      <c r="AH76" s="10">
        <f t="shared" si="38"/>
        <v>8193608.9093132103</v>
      </c>
    </row>
    <row r="77" spans="2:34" ht="15" x14ac:dyDescent="0.25">
      <c r="B77" s="18" t="s">
        <v>64</v>
      </c>
      <c r="C77" s="9">
        <f>+C75-C76</f>
        <v>2046</v>
      </c>
      <c r="D77" s="9">
        <f>+D75-D76</f>
        <v>2046.0000000018626</v>
      </c>
      <c r="E77" s="19">
        <f t="shared" ref="E77:AH77" si="39">+E75-E76</f>
        <v>2046.0000000055879</v>
      </c>
      <c r="F77" s="19">
        <f t="shared" si="39"/>
        <v>2046</v>
      </c>
      <c r="G77" s="19">
        <f t="shared" si="39"/>
        <v>2046</v>
      </c>
      <c r="H77" s="19">
        <f t="shared" si="39"/>
        <v>2045.9999999981374</v>
      </c>
      <c r="I77" s="19">
        <f t="shared" si="39"/>
        <v>2046.0000000055879</v>
      </c>
      <c r="J77" s="19">
        <f t="shared" si="39"/>
        <v>2046.0000000121072</v>
      </c>
      <c r="K77" s="19">
        <f t="shared" si="39"/>
        <v>2046.0000000065193</v>
      </c>
      <c r="L77" s="19">
        <f t="shared" si="39"/>
        <v>2046.000000002794</v>
      </c>
      <c r="M77" s="19">
        <f t="shared" si="39"/>
        <v>2046.0000000065193</v>
      </c>
      <c r="N77" s="19">
        <f t="shared" si="39"/>
        <v>2046.0000000074506</v>
      </c>
      <c r="O77" s="19">
        <f t="shared" si="39"/>
        <v>2046.0000000037253</v>
      </c>
      <c r="P77" s="19">
        <f t="shared" si="39"/>
        <v>2046.0000000102445</v>
      </c>
      <c r="Q77" s="19">
        <f t="shared" si="39"/>
        <v>2045.9999999953434</v>
      </c>
      <c r="R77" s="19">
        <f t="shared" si="39"/>
        <v>2046.0000000009313</v>
      </c>
      <c r="S77" s="19">
        <f t="shared" si="39"/>
        <v>2046.0000000065193</v>
      </c>
      <c r="T77" s="19">
        <f t="shared" si="39"/>
        <v>2045.9999999916181</v>
      </c>
      <c r="U77" s="19">
        <f t="shared" si="39"/>
        <v>2046.0000000046566</v>
      </c>
      <c r="V77" s="19">
        <f t="shared" si="39"/>
        <v>2046.0000000083819</v>
      </c>
      <c r="W77" s="19">
        <f t="shared" si="39"/>
        <v>2046.0000000009313</v>
      </c>
      <c r="X77" s="19">
        <f t="shared" si="39"/>
        <v>2045.9999999981374</v>
      </c>
      <c r="Y77" s="19">
        <f t="shared" si="39"/>
        <v>2046.0000000037253</v>
      </c>
      <c r="Z77" s="19">
        <f t="shared" si="39"/>
        <v>2045.9999999878928</v>
      </c>
      <c r="AA77" s="19">
        <f t="shared" si="39"/>
        <v>2045.9999999925494</v>
      </c>
      <c r="AB77" s="19">
        <f t="shared" si="39"/>
        <v>2046.0000000046566</v>
      </c>
      <c r="AC77" s="19">
        <f t="shared" si="39"/>
        <v>2045.999999997206</v>
      </c>
      <c r="AD77" s="19">
        <f t="shared" si="39"/>
        <v>2046.0000000093132</v>
      </c>
      <c r="AE77" s="19">
        <f t="shared" si="39"/>
        <v>2046.0000000009313</v>
      </c>
      <c r="AF77" s="19">
        <f t="shared" si="39"/>
        <v>2045.9999999860302</v>
      </c>
      <c r="AG77" s="19">
        <f t="shared" si="39"/>
        <v>2045.999999997206</v>
      </c>
      <c r="AH77" s="19">
        <f t="shared" si="39"/>
        <v>2045.9999999953434</v>
      </c>
    </row>
    <row r="78" spans="2:34" ht="15" x14ac:dyDescent="0.25">
      <c r="B78" s="11" t="s">
        <v>65</v>
      </c>
      <c r="C78" s="12">
        <f>+C77</f>
        <v>2046</v>
      </c>
      <c r="D78" s="12">
        <f>+D77</f>
        <v>2046.0000000018626</v>
      </c>
      <c r="E78" s="13">
        <f t="shared" ref="E78:AH78" si="40">+E77</f>
        <v>2046.0000000055879</v>
      </c>
      <c r="F78" s="13">
        <f t="shared" si="40"/>
        <v>2046</v>
      </c>
      <c r="G78" s="13">
        <f t="shared" si="40"/>
        <v>2046</v>
      </c>
      <c r="H78" s="13">
        <f t="shared" si="40"/>
        <v>2045.9999999981374</v>
      </c>
      <c r="I78" s="13">
        <f t="shared" si="40"/>
        <v>2046.0000000055879</v>
      </c>
      <c r="J78" s="13">
        <f t="shared" si="40"/>
        <v>2046.0000000121072</v>
      </c>
      <c r="K78" s="13">
        <f t="shared" si="40"/>
        <v>2046.0000000065193</v>
      </c>
      <c r="L78" s="13">
        <f t="shared" si="40"/>
        <v>2046.000000002794</v>
      </c>
      <c r="M78" s="13">
        <f t="shared" si="40"/>
        <v>2046.0000000065193</v>
      </c>
      <c r="N78" s="13">
        <f t="shared" si="40"/>
        <v>2046.0000000074506</v>
      </c>
      <c r="O78" s="13">
        <f t="shared" si="40"/>
        <v>2046.0000000037253</v>
      </c>
      <c r="P78" s="13">
        <f t="shared" si="40"/>
        <v>2046.0000000102445</v>
      </c>
      <c r="Q78" s="13">
        <f t="shared" si="40"/>
        <v>2045.9999999953434</v>
      </c>
      <c r="R78" s="13">
        <f t="shared" si="40"/>
        <v>2046.0000000009313</v>
      </c>
      <c r="S78" s="13">
        <f t="shared" si="40"/>
        <v>2046.0000000065193</v>
      </c>
      <c r="T78" s="13">
        <f t="shared" si="40"/>
        <v>2045.9999999916181</v>
      </c>
      <c r="U78" s="13">
        <f t="shared" si="40"/>
        <v>2046.0000000046566</v>
      </c>
      <c r="V78" s="13">
        <f t="shared" si="40"/>
        <v>2046.0000000083819</v>
      </c>
      <c r="W78" s="13">
        <f t="shared" si="40"/>
        <v>2046.0000000009313</v>
      </c>
      <c r="X78" s="13">
        <f t="shared" si="40"/>
        <v>2045.9999999981374</v>
      </c>
      <c r="Y78" s="13">
        <f t="shared" si="40"/>
        <v>2046.0000000037253</v>
      </c>
      <c r="Z78" s="13">
        <f t="shared" si="40"/>
        <v>2045.9999999878928</v>
      </c>
      <c r="AA78" s="13">
        <f t="shared" si="40"/>
        <v>2045.9999999925494</v>
      </c>
      <c r="AB78" s="13">
        <f t="shared" si="40"/>
        <v>2046.0000000046566</v>
      </c>
      <c r="AC78" s="13">
        <f t="shared" si="40"/>
        <v>2045.999999997206</v>
      </c>
      <c r="AD78" s="13">
        <f t="shared" si="40"/>
        <v>2046.0000000093132</v>
      </c>
      <c r="AE78" s="13">
        <f t="shared" si="40"/>
        <v>2046.0000000009313</v>
      </c>
      <c r="AF78" s="13">
        <f t="shared" si="40"/>
        <v>2045.9999999860302</v>
      </c>
      <c r="AG78" s="13">
        <f t="shared" si="40"/>
        <v>2045.999999997206</v>
      </c>
      <c r="AH78" s="13">
        <f t="shared" si="40"/>
        <v>2045.9999999953434</v>
      </c>
    </row>
    <row r="79" spans="2:34" ht="15" x14ac:dyDescent="0.25">
      <c r="B79" s="11" t="s">
        <v>66</v>
      </c>
      <c r="C79" s="9"/>
      <c r="D79" s="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</row>
    <row r="80" spans="2:34" ht="15" x14ac:dyDescent="0.25">
      <c r="B80" s="8" t="s">
        <v>67</v>
      </c>
      <c r="C80" s="9">
        <f>+'[1]RDG Albanež'!K36</f>
        <v>0</v>
      </c>
      <c r="D80" s="9">
        <f>+C80</f>
        <v>0</v>
      </c>
      <c r="E80" s="10">
        <f t="shared" ref="E80:AH80" si="41">+D80</f>
        <v>0</v>
      </c>
      <c r="F80" s="10">
        <f t="shared" si="41"/>
        <v>0</v>
      </c>
      <c r="G80" s="10">
        <f t="shared" si="41"/>
        <v>0</v>
      </c>
      <c r="H80" s="10">
        <f t="shared" si="41"/>
        <v>0</v>
      </c>
      <c r="I80" s="10">
        <f t="shared" si="41"/>
        <v>0</v>
      </c>
      <c r="J80" s="10">
        <f t="shared" si="41"/>
        <v>0</v>
      </c>
      <c r="K80" s="10">
        <f t="shared" si="41"/>
        <v>0</v>
      </c>
      <c r="L80" s="10">
        <f t="shared" si="41"/>
        <v>0</v>
      </c>
      <c r="M80" s="10">
        <f t="shared" si="41"/>
        <v>0</v>
      </c>
      <c r="N80" s="10">
        <f t="shared" si="41"/>
        <v>0</v>
      </c>
      <c r="O80" s="10">
        <f t="shared" si="41"/>
        <v>0</v>
      </c>
      <c r="P80" s="10">
        <f t="shared" si="41"/>
        <v>0</v>
      </c>
      <c r="Q80" s="10">
        <f t="shared" si="41"/>
        <v>0</v>
      </c>
      <c r="R80" s="10">
        <f t="shared" si="41"/>
        <v>0</v>
      </c>
      <c r="S80" s="10">
        <f t="shared" si="41"/>
        <v>0</v>
      </c>
      <c r="T80" s="10">
        <f t="shared" si="41"/>
        <v>0</v>
      </c>
      <c r="U80" s="10">
        <f t="shared" si="41"/>
        <v>0</v>
      </c>
      <c r="V80" s="10">
        <f t="shared" si="41"/>
        <v>0</v>
      </c>
      <c r="W80" s="10">
        <f t="shared" si="41"/>
        <v>0</v>
      </c>
      <c r="X80" s="10">
        <f t="shared" si="41"/>
        <v>0</v>
      </c>
      <c r="Y80" s="10">
        <f t="shared" si="41"/>
        <v>0</v>
      </c>
      <c r="Z80" s="10">
        <f t="shared" si="41"/>
        <v>0</v>
      </c>
      <c r="AA80" s="10">
        <f t="shared" si="41"/>
        <v>0</v>
      </c>
      <c r="AB80" s="10">
        <f t="shared" si="41"/>
        <v>0</v>
      </c>
      <c r="AC80" s="10">
        <f t="shared" si="41"/>
        <v>0</v>
      </c>
      <c r="AD80" s="10">
        <f t="shared" si="41"/>
        <v>0</v>
      </c>
      <c r="AE80" s="10">
        <f t="shared" si="41"/>
        <v>0</v>
      </c>
      <c r="AF80" s="10">
        <f t="shared" si="41"/>
        <v>0</v>
      </c>
      <c r="AG80" s="10">
        <f t="shared" si="41"/>
        <v>0</v>
      </c>
      <c r="AH80" s="10">
        <f t="shared" si="41"/>
        <v>0</v>
      </c>
    </row>
    <row r="81" spans="1:34" ht="15" x14ac:dyDescent="0.25">
      <c r="B81" s="8" t="s">
        <v>68</v>
      </c>
      <c r="C81" s="9">
        <f>+C77-C80</f>
        <v>2046</v>
      </c>
      <c r="D81" s="9">
        <f>+D77-D80</f>
        <v>2046.0000000018626</v>
      </c>
      <c r="E81" s="10">
        <f t="shared" ref="E81:AH81" si="42">+E77-E80</f>
        <v>2046.0000000055879</v>
      </c>
      <c r="F81" s="10">
        <f t="shared" si="42"/>
        <v>2046</v>
      </c>
      <c r="G81" s="10">
        <f t="shared" si="42"/>
        <v>2046</v>
      </c>
      <c r="H81" s="10">
        <f t="shared" si="42"/>
        <v>2045.9999999981374</v>
      </c>
      <c r="I81" s="10">
        <f t="shared" si="42"/>
        <v>2046.0000000055879</v>
      </c>
      <c r="J81" s="10">
        <f t="shared" si="42"/>
        <v>2046.0000000121072</v>
      </c>
      <c r="K81" s="10">
        <f t="shared" si="42"/>
        <v>2046.0000000065193</v>
      </c>
      <c r="L81" s="10">
        <f t="shared" si="42"/>
        <v>2046.000000002794</v>
      </c>
      <c r="M81" s="10">
        <f t="shared" si="42"/>
        <v>2046.0000000065193</v>
      </c>
      <c r="N81" s="10">
        <f t="shared" si="42"/>
        <v>2046.0000000074506</v>
      </c>
      <c r="O81" s="10">
        <f t="shared" si="42"/>
        <v>2046.0000000037253</v>
      </c>
      <c r="P81" s="10">
        <f t="shared" si="42"/>
        <v>2046.0000000102445</v>
      </c>
      <c r="Q81" s="10">
        <f t="shared" si="42"/>
        <v>2045.9999999953434</v>
      </c>
      <c r="R81" s="10">
        <f t="shared" si="42"/>
        <v>2046.0000000009313</v>
      </c>
      <c r="S81" s="10">
        <f t="shared" si="42"/>
        <v>2046.0000000065193</v>
      </c>
      <c r="T81" s="10">
        <f t="shared" si="42"/>
        <v>2045.9999999916181</v>
      </c>
      <c r="U81" s="10">
        <f t="shared" si="42"/>
        <v>2046.0000000046566</v>
      </c>
      <c r="V81" s="10">
        <f t="shared" si="42"/>
        <v>2046.0000000083819</v>
      </c>
      <c r="W81" s="10">
        <f t="shared" si="42"/>
        <v>2046.0000000009313</v>
      </c>
      <c r="X81" s="10">
        <f t="shared" si="42"/>
        <v>2045.9999999981374</v>
      </c>
      <c r="Y81" s="10">
        <f t="shared" si="42"/>
        <v>2046.0000000037253</v>
      </c>
      <c r="Z81" s="10">
        <f t="shared" si="42"/>
        <v>2045.9999999878928</v>
      </c>
      <c r="AA81" s="10">
        <f t="shared" si="42"/>
        <v>2045.9999999925494</v>
      </c>
      <c r="AB81" s="10">
        <f t="shared" si="42"/>
        <v>2046.0000000046566</v>
      </c>
      <c r="AC81" s="10">
        <f t="shared" si="42"/>
        <v>2045.999999997206</v>
      </c>
      <c r="AD81" s="10">
        <f t="shared" si="42"/>
        <v>2046.0000000093132</v>
      </c>
      <c r="AE81" s="10">
        <f t="shared" si="42"/>
        <v>2046.0000000009313</v>
      </c>
      <c r="AF81" s="10">
        <f t="shared" si="42"/>
        <v>2045.9999999860302</v>
      </c>
      <c r="AG81" s="10">
        <f t="shared" si="42"/>
        <v>2045.999999997206</v>
      </c>
      <c r="AH81" s="10">
        <f t="shared" si="42"/>
        <v>2045.9999999953434</v>
      </c>
    </row>
    <row r="82" spans="1:34" ht="15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4" spans="1:34" ht="15" outlineLevel="1" x14ac:dyDescent="0.25">
      <c r="A84" s="22"/>
      <c r="B84" s="23" t="s">
        <v>84</v>
      </c>
      <c r="C84" s="24">
        <v>2018</v>
      </c>
      <c r="D84" s="24">
        <v>2019</v>
      </c>
      <c r="E84" s="25">
        <v>2020</v>
      </c>
      <c r="F84" s="25">
        <v>2021</v>
      </c>
      <c r="G84" s="25">
        <v>2022</v>
      </c>
      <c r="H84" s="25">
        <v>2023</v>
      </c>
      <c r="I84" s="25">
        <v>2024</v>
      </c>
      <c r="J84" s="25">
        <v>2025</v>
      </c>
      <c r="K84" s="25">
        <v>2026</v>
      </c>
      <c r="L84" s="25">
        <v>2027</v>
      </c>
      <c r="M84" s="25">
        <v>2028</v>
      </c>
      <c r="N84" s="25">
        <v>2029</v>
      </c>
      <c r="O84" s="25">
        <v>2030</v>
      </c>
      <c r="P84" s="25">
        <v>2031</v>
      </c>
      <c r="Q84" s="25">
        <v>2032</v>
      </c>
      <c r="R84" s="25">
        <v>2033</v>
      </c>
      <c r="S84" s="25">
        <v>2034</v>
      </c>
      <c r="T84" s="25">
        <v>2035</v>
      </c>
      <c r="U84" s="25">
        <v>2036</v>
      </c>
      <c r="V84" s="25">
        <v>2037</v>
      </c>
      <c r="W84" s="25">
        <v>2038</v>
      </c>
      <c r="X84" s="25">
        <v>2039</v>
      </c>
      <c r="Y84" s="25">
        <v>2040</v>
      </c>
      <c r="Z84" s="25">
        <v>2041</v>
      </c>
      <c r="AA84" s="25">
        <v>2042</v>
      </c>
      <c r="AB84" s="25">
        <v>2043</v>
      </c>
      <c r="AC84" s="25">
        <v>2044</v>
      </c>
      <c r="AD84" s="25">
        <v>2045</v>
      </c>
      <c r="AE84" s="25">
        <v>2046</v>
      </c>
      <c r="AF84" s="25">
        <v>2047</v>
      </c>
      <c r="AG84" s="25">
        <v>2048</v>
      </c>
      <c r="AH84" s="25">
        <v>2049</v>
      </c>
    </row>
    <row r="85" spans="1:34" ht="15" outlineLevel="1" x14ac:dyDescent="0.25">
      <c r="A85" s="22"/>
      <c r="B85" s="26" t="s">
        <v>70</v>
      </c>
      <c r="C85" s="27">
        <f>+'[1]Količine,SG18052020'!D184+'[1]Količine,SG18052020'!D185</f>
        <v>196565.27628277088</v>
      </c>
      <c r="D85" s="27">
        <f>+'[1]Količine,SG18052020'!E184+'[1]Količine,SG18052020'!E185</f>
        <v>196530.53104919675</v>
      </c>
      <c r="E85" s="28">
        <f>+'[1]Količine,SG18052020'!F184+'[1]Količine,SG18052020'!F185</f>
        <v>196495.78581562263</v>
      </c>
      <c r="F85" s="28">
        <f>+'[1]Količine,SG18052020'!G184+'[1]Količine,SG18052020'!G185</f>
        <v>196461.0405820485</v>
      </c>
      <c r="G85" s="28">
        <f>+'[1]Količine,SG18052020'!H184+'[1]Količine,SG18052020'!H185</f>
        <v>196426.29534847441</v>
      </c>
      <c r="H85" s="28">
        <f>+'[1]Količine,SG18052020'!I184+'[1]Količine,SG18052020'!I185</f>
        <v>196391.55011490028</v>
      </c>
      <c r="I85" s="28">
        <f>+'[1]Količine,SG18052020'!J184+'[1]Količine,SG18052020'!J185</f>
        <v>196356.80488132616</v>
      </c>
      <c r="J85" s="28">
        <f>+'[1]Količine,SG18052020'!K184+'[1]Količine,SG18052020'!K185</f>
        <v>195568.04457853505</v>
      </c>
      <c r="K85" s="28">
        <f>+'[1]Količine,SG18052020'!L184+'[1]Količine,SG18052020'!L185</f>
        <v>195209.86620988979</v>
      </c>
      <c r="L85" s="28">
        <f>+'[1]Količine,SG18052020'!M184+'[1]Količine,SG18052020'!M185</f>
        <v>194851.68784124454</v>
      </c>
      <c r="M85" s="28">
        <f>+'[1]Količine,SG18052020'!N184+'[1]Količine,SG18052020'!N185</f>
        <v>194493.50947259925</v>
      </c>
      <c r="N85" s="28">
        <f>+'[1]Količine,SG18052020'!O184+'[1]Količine,SG18052020'!O185</f>
        <v>194135.331103954</v>
      </c>
      <c r="O85" s="28">
        <f>+'[1]Količine,SG18052020'!P184+'[1]Količine,SG18052020'!P185</f>
        <v>193777.15273530874</v>
      </c>
      <c r="P85" s="28">
        <f>+'[1]Količine,SG18052020'!Q184+'[1]Količine,SG18052020'!Q185</f>
        <v>193418.97436666349</v>
      </c>
      <c r="Q85" s="28">
        <f>+'[1]Količine,SG18052020'!R184+'[1]Količine,SG18052020'!R185</f>
        <v>193060.79599801818</v>
      </c>
      <c r="R85" s="28">
        <f>+'[1]Količine,SG18052020'!S184+'[1]Količine,SG18052020'!S185</f>
        <v>192702.61762937295</v>
      </c>
      <c r="S85" s="28">
        <f>+'[1]Količine,SG18052020'!T184+'[1]Količine,SG18052020'!T185</f>
        <v>192344.43926072767</v>
      </c>
      <c r="T85" s="28">
        <f>+'[1]Količine,SG18052020'!U184+'[1]Količine,SG18052020'!U185</f>
        <v>191986.26089208241</v>
      </c>
      <c r="U85" s="28">
        <f>+'[1]Količine,SG18052020'!V184+'[1]Količine,SG18052020'!V185</f>
        <v>191628.08252343713</v>
      </c>
      <c r="V85" s="28">
        <f>+'[1]Količine,SG18052020'!W184+'[1]Količine,SG18052020'!W185</f>
        <v>191269.90415479188</v>
      </c>
      <c r="W85" s="28">
        <f>+'[1]Količine,SG18052020'!X184+'[1]Količine,SG18052020'!X185</f>
        <v>190911.72578614662</v>
      </c>
      <c r="X85" s="28">
        <f>+'[1]Količine,SG18052020'!Y184+'[1]Količine,SG18052020'!Y185</f>
        <v>190553.54741750137</v>
      </c>
      <c r="Y85" s="28">
        <f>+'[1]Količine,SG18052020'!Z184+'[1]Količine,SG18052020'!Z185</f>
        <v>190195.36904885608</v>
      </c>
      <c r="Z85" s="28">
        <f>+'[1]Količine,SG18052020'!AA184+'[1]Količine,SG18052020'!AA185</f>
        <v>189837.19068021083</v>
      </c>
      <c r="AA85" s="28">
        <f>+'[1]Količine,SG18052020'!AB184+'[1]Količine,SG18052020'!AB185</f>
        <v>189479.01231156557</v>
      </c>
      <c r="AB85" s="28">
        <f>+'[1]Količine,SG18052020'!AC184+'[1]Količine,SG18052020'!AC185</f>
        <v>189120.83394292032</v>
      </c>
      <c r="AC85" s="28">
        <f>+'[1]Količine,SG18052020'!AD184+'[1]Količine,SG18052020'!AD185</f>
        <v>188762.65557427504</v>
      </c>
      <c r="AD85" s="28">
        <f>+'[1]Količine,SG18052020'!AE184+'[1]Količine,SG18052020'!AE185</f>
        <v>188404.47720562975</v>
      </c>
      <c r="AE85" s="28">
        <f>+'[1]Količine,SG18052020'!AF184+'[1]Količine,SG18052020'!AF185</f>
        <v>188046.2988369845</v>
      </c>
      <c r="AF85" s="28">
        <f>+'[1]Količine,SG18052020'!AG184+'[1]Količine,SG18052020'!AG185</f>
        <v>187688.12046833924</v>
      </c>
      <c r="AG85" s="28">
        <f>+'[1]Količine,SG18052020'!AH184+'[1]Količine,SG18052020'!AH185</f>
        <v>187329.94209969399</v>
      </c>
      <c r="AH85" s="28">
        <f>+'[1]Količine,SG18052020'!AI184+'[1]Količine,SG18052020'!AI185</f>
        <v>186971.7637310487</v>
      </c>
    </row>
    <row r="86" spans="1:34" ht="15" outlineLevel="1" x14ac:dyDescent="0.25">
      <c r="A86" s="22"/>
      <c r="B86" s="29" t="s">
        <v>71</v>
      </c>
      <c r="C86" s="27">
        <f>+'[1]Količine,SG18052020'!D186+'[1]Količine,SG18052020'!D187</f>
        <v>398822.62619246566</v>
      </c>
      <c r="D86" s="27">
        <f>+'[1]Količine,SG18052020'!E186+'[1]Količine,SG18052020'!E187</f>
        <v>402247.81059872184</v>
      </c>
      <c r="E86" s="28">
        <f>+'[1]Količine,SG18052020'!F186+'[1]Količine,SG18052020'!F187</f>
        <v>405672.99500497809</v>
      </c>
      <c r="F86" s="28">
        <f>+'[1]Količine,SG18052020'!G186+'[1]Količine,SG18052020'!G187</f>
        <v>409098.17941123422</v>
      </c>
      <c r="G86" s="28">
        <f>+'[1]Količine,SG18052020'!H186+'[1]Količine,SG18052020'!H187</f>
        <v>412523.3638174904</v>
      </c>
      <c r="H86" s="28">
        <f>+'[1]Količine,SG18052020'!I186+'[1]Količine,SG18052020'!I187</f>
        <v>415948.54822374659</v>
      </c>
      <c r="I86" s="28">
        <f>+'[1]Količine,SG18052020'!J186+'[1]Količine,SG18052020'!J187</f>
        <v>419373.73263000284</v>
      </c>
      <c r="J86" s="28">
        <f>+'[1]Količine,SG18052020'!K186+'[1]Količine,SG18052020'!K187</f>
        <v>422798.91703625896</v>
      </c>
      <c r="K86" s="28">
        <f>+'[1]Količine,SG18052020'!L186+'[1]Količine,SG18052020'!L187</f>
        <v>423323.04311780742</v>
      </c>
      <c r="L86" s="28">
        <f>+'[1]Količine,SG18052020'!M186+'[1]Količine,SG18052020'!M187</f>
        <v>423847.16919935588</v>
      </c>
      <c r="M86" s="28">
        <f>+'[1]Količine,SG18052020'!N186+'[1]Količine,SG18052020'!N187</f>
        <v>424371.29528090433</v>
      </c>
      <c r="N86" s="28">
        <f>+'[1]Količine,SG18052020'!O186+'[1]Količine,SG18052020'!O187</f>
        <v>424895.42136245279</v>
      </c>
      <c r="O86" s="28">
        <f>+'[1]Količine,SG18052020'!P186+'[1]Količine,SG18052020'!P187</f>
        <v>425419.54744400125</v>
      </c>
      <c r="P86" s="28">
        <f>+'[1]Količine,SG18052020'!Q186+'[1]Količine,SG18052020'!Q187</f>
        <v>425943.6735255497</v>
      </c>
      <c r="Q86" s="28">
        <f>+'[1]Količine,SG18052020'!R186+'[1]Količine,SG18052020'!R187</f>
        <v>426467.7996070981</v>
      </c>
      <c r="R86" s="28">
        <f>+'[1]Količine,SG18052020'!S186+'[1]Količine,SG18052020'!S187</f>
        <v>426991.92568864656</v>
      </c>
      <c r="S86" s="28">
        <f>+'[1]Količine,SG18052020'!T186+'[1]Količine,SG18052020'!T187</f>
        <v>427516.05177019502</v>
      </c>
      <c r="T86" s="28">
        <f>+'[1]Količine,SG18052020'!U186+'[1]Količine,SG18052020'!U187</f>
        <v>428040.17785174341</v>
      </c>
      <c r="U86" s="28">
        <f>+'[1]Količine,SG18052020'!V186+'[1]Količine,SG18052020'!V187</f>
        <v>428564.30393329187</v>
      </c>
      <c r="V86" s="28">
        <f>+'[1]Količine,SG18052020'!W186+'[1]Količine,SG18052020'!W187</f>
        <v>429088.43001484033</v>
      </c>
      <c r="W86" s="28">
        <f>+'[1]Količine,SG18052020'!X186+'[1]Količine,SG18052020'!X187</f>
        <v>429612.55609638878</v>
      </c>
      <c r="X86" s="28">
        <f>+'[1]Količine,SG18052020'!Y186+'[1]Količine,SG18052020'!Y187</f>
        <v>430136.68217793724</v>
      </c>
      <c r="Y86" s="28">
        <f>+'[1]Količine,SG18052020'!Z186+'[1]Količine,SG18052020'!Z187</f>
        <v>430660.80825948564</v>
      </c>
      <c r="Z86" s="28">
        <f>+'[1]Količine,SG18052020'!AA186+'[1]Količine,SG18052020'!AA187</f>
        <v>431184.93434103415</v>
      </c>
      <c r="AA86" s="28">
        <f>+'[1]Količine,SG18052020'!AB186+'[1]Količine,SG18052020'!AB187</f>
        <v>431709.06042258249</v>
      </c>
      <c r="AB86" s="28">
        <f>+'[1]Količine,SG18052020'!AC186+'[1]Količine,SG18052020'!AC187</f>
        <v>432233.18650413095</v>
      </c>
      <c r="AC86" s="28">
        <f>+'[1]Količine,SG18052020'!AD186+'[1]Količine,SG18052020'!AD187</f>
        <v>432757.31258567941</v>
      </c>
      <c r="AD86" s="28">
        <f>+'[1]Količine,SG18052020'!AE186+'[1]Količine,SG18052020'!AE187</f>
        <v>433281.43866722786</v>
      </c>
      <c r="AE86" s="28">
        <f>+'[1]Količine,SG18052020'!AF186+'[1]Količine,SG18052020'!AF187</f>
        <v>433805.56474877632</v>
      </c>
      <c r="AF86" s="28">
        <f>+'[1]Količine,SG18052020'!AG186+'[1]Količine,SG18052020'!AG187</f>
        <v>434329.69083032478</v>
      </c>
      <c r="AG86" s="28">
        <f>+'[1]Količine,SG18052020'!AH186+'[1]Količine,SG18052020'!AH187</f>
        <v>434853.81691187317</v>
      </c>
      <c r="AH86" s="28">
        <f>+'[1]Količine,SG18052020'!AI186+'[1]Količine,SG18052020'!AI187</f>
        <v>435377.94299342169</v>
      </c>
    </row>
    <row r="87" spans="1:34" ht="15" outlineLevel="1" x14ac:dyDescent="0.25">
      <c r="A87" s="22"/>
      <c r="B87" s="30" t="s">
        <v>85</v>
      </c>
      <c r="C87" s="31">
        <f t="shared" ref="C87:AH87" si="43">SUM(C85:C86)</f>
        <v>595387.90247523657</v>
      </c>
      <c r="D87" s="31">
        <f t="shared" si="43"/>
        <v>598778.34164791857</v>
      </c>
      <c r="E87" s="32">
        <f t="shared" si="43"/>
        <v>602168.78082060069</v>
      </c>
      <c r="F87" s="32">
        <f t="shared" si="43"/>
        <v>605559.21999328269</v>
      </c>
      <c r="G87" s="32">
        <f t="shared" si="43"/>
        <v>608949.65916596481</v>
      </c>
      <c r="H87" s="32">
        <f t="shared" si="43"/>
        <v>612340.09833864681</v>
      </c>
      <c r="I87" s="32">
        <f t="shared" si="43"/>
        <v>615730.53751132893</v>
      </c>
      <c r="J87" s="32">
        <f t="shared" si="43"/>
        <v>618366.96161479398</v>
      </c>
      <c r="K87" s="32">
        <f t="shared" si="43"/>
        <v>618532.90932769724</v>
      </c>
      <c r="L87" s="32">
        <f t="shared" si="43"/>
        <v>618698.85704060039</v>
      </c>
      <c r="M87" s="32">
        <f t="shared" si="43"/>
        <v>618864.80475350353</v>
      </c>
      <c r="N87" s="32">
        <f t="shared" si="43"/>
        <v>619030.75246640679</v>
      </c>
      <c r="O87" s="32">
        <f t="shared" si="43"/>
        <v>619196.70017931005</v>
      </c>
      <c r="P87" s="32">
        <f t="shared" si="43"/>
        <v>619362.64789221319</v>
      </c>
      <c r="Q87" s="32">
        <f t="shared" si="43"/>
        <v>619528.59560511634</v>
      </c>
      <c r="R87" s="32">
        <f t="shared" si="43"/>
        <v>619694.54331801948</v>
      </c>
      <c r="S87" s="32">
        <f t="shared" si="43"/>
        <v>619860.49103092263</v>
      </c>
      <c r="T87" s="32">
        <f t="shared" si="43"/>
        <v>620026.43874382577</v>
      </c>
      <c r="U87" s="32">
        <f t="shared" si="43"/>
        <v>620192.38645672903</v>
      </c>
      <c r="V87" s="32">
        <f t="shared" si="43"/>
        <v>620358.33416963217</v>
      </c>
      <c r="W87" s="32">
        <f t="shared" si="43"/>
        <v>620524.28188253543</v>
      </c>
      <c r="X87" s="32">
        <f t="shared" si="43"/>
        <v>620690.22959543858</v>
      </c>
      <c r="Y87" s="32">
        <f t="shared" si="43"/>
        <v>620856.17730834172</v>
      </c>
      <c r="Z87" s="32">
        <f t="shared" si="43"/>
        <v>621022.12502124498</v>
      </c>
      <c r="AA87" s="32">
        <f t="shared" si="43"/>
        <v>621188.07273414801</v>
      </c>
      <c r="AB87" s="32">
        <f t="shared" si="43"/>
        <v>621354.02044705127</v>
      </c>
      <c r="AC87" s="32">
        <f t="shared" si="43"/>
        <v>621519.96815995441</v>
      </c>
      <c r="AD87" s="32">
        <f t="shared" si="43"/>
        <v>621685.91587285767</v>
      </c>
      <c r="AE87" s="32">
        <f t="shared" si="43"/>
        <v>621851.86358576082</v>
      </c>
      <c r="AF87" s="32">
        <f t="shared" si="43"/>
        <v>622017.81129866396</v>
      </c>
      <c r="AG87" s="32">
        <f t="shared" si="43"/>
        <v>622183.7590115671</v>
      </c>
      <c r="AH87" s="32">
        <f t="shared" si="43"/>
        <v>622349.70672447036</v>
      </c>
    </row>
  </sheetData>
  <pageMargins left="0.7" right="0.7" top="0.75" bottom="0.75" header="0.3" footer="0.3"/>
  <pageSetup paperSize="9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BC6FA-AEA6-4EDC-B5F6-B0D72BD13FD0}">
  <sheetPr>
    <tabColor theme="5" tint="0.59999389629810485"/>
  </sheetPr>
  <dimension ref="A1:AJ122"/>
  <sheetViews>
    <sheetView tabSelected="1" topLeftCell="A2" workbookViewId="0">
      <selection activeCell="B13" sqref="B13"/>
    </sheetView>
  </sheetViews>
  <sheetFormatPr defaultRowHeight="11.25" outlineLevelRow="1" x14ac:dyDescent="0.2"/>
  <cols>
    <col min="1" max="1" width="9.140625" style="1"/>
    <col min="2" max="2" width="50.85546875" style="1" customWidth="1"/>
    <col min="3" max="3" width="8.7109375" style="1" bestFit="1" customWidth="1"/>
    <col min="4" max="16384" width="9.140625" style="1"/>
  </cols>
  <sheetData>
    <row r="1" spans="2:36" ht="12" hidden="1" thickBot="1" x14ac:dyDescent="0.25">
      <c r="D1" s="35"/>
      <c r="E1" s="36" t="s">
        <v>86</v>
      </c>
      <c r="F1" s="37">
        <v>1</v>
      </c>
      <c r="G1" s="38"/>
    </row>
    <row r="2" spans="2:36" x14ac:dyDescent="0.2">
      <c r="E2" s="39"/>
      <c r="F2" s="40"/>
      <c r="G2" s="2"/>
      <c r="H2" s="2"/>
      <c r="I2" s="2"/>
    </row>
    <row r="4" spans="2:36" ht="15.75" x14ac:dyDescent="0.25">
      <c r="B4" s="3" t="s">
        <v>87</v>
      </c>
      <c r="E4" s="4">
        <v>1</v>
      </c>
      <c r="F4" s="4">
        <f>+E4+1</f>
        <v>2</v>
      </c>
      <c r="G4" s="4">
        <f t="shared" ref="G4:AH4" si="0">+F4+1</f>
        <v>3</v>
      </c>
      <c r="H4" s="4">
        <f t="shared" si="0"/>
        <v>4</v>
      </c>
      <c r="I4" s="4">
        <f t="shared" si="0"/>
        <v>5</v>
      </c>
      <c r="J4" s="4">
        <f t="shared" si="0"/>
        <v>6</v>
      </c>
      <c r="K4" s="4">
        <f t="shared" si="0"/>
        <v>7</v>
      </c>
      <c r="L4" s="4">
        <f t="shared" si="0"/>
        <v>8</v>
      </c>
      <c r="M4" s="4">
        <f t="shared" si="0"/>
        <v>9</v>
      </c>
      <c r="N4" s="4">
        <f t="shared" si="0"/>
        <v>10</v>
      </c>
      <c r="O4" s="4">
        <f t="shared" si="0"/>
        <v>11</v>
      </c>
      <c r="P4" s="4">
        <f t="shared" si="0"/>
        <v>12</v>
      </c>
      <c r="Q4" s="4">
        <f t="shared" si="0"/>
        <v>13</v>
      </c>
      <c r="R4" s="4">
        <f t="shared" si="0"/>
        <v>14</v>
      </c>
      <c r="S4" s="4">
        <f t="shared" si="0"/>
        <v>15</v>
      </c>
      <c r="T4" s="4">
        <f t="shared" si="0"/>
        <v>16</v>
      </c>
      <c r="U4" s="4">
        <f t="shared" si="0"/>
        <v>17</v>
      </c>
      <c r="V4" s="4">
        <f t="shared" si="0"/>
        <v>18</v>
      </c>
      <c r="W4" s="4">
        <f t="shared" si="0"/>
        <v>19</v>
      </c>
      <c r="X4" s="4">
        <f t="shared" si="0"/>
        <v>20</v>
      </c>
      <c r="Y4" s="4">
        <f t="shared" si="0"/>
        <v>21</v>
      </c>
      <c r="Z4" s="4">
        <f t="shared" si="0"/>
        <v>22</v>
      </c>
      <c r="AA4" s="4">
        <f t="shared" si="0"/>
        <v>23</v>
      </c>
      <c r="AB4" s="4">
        <f t="shared" si="0"/>
        <v>24</v>
      </c>
      <c r="AC4" s="4">
        <f t="shared" si="0"/>
        <v>25</v>
      </c>
      <c r="AD4" s="4">
        <f t="shared" si="0"/>
        <v>26</v>
      </c>
      <c r="AE4" s="4">
        <f t="shared" si="0"/>
        <v>27</v>
      </c>
      <c r="AF4" s="4">
        <f t="shared" si="0"/>
        <v>28</v>
      </c>
      <c r="AG4" s="4">
        <f t="shared" si="0"/>
        <v>29</v>
      </c>
      <c r="AH4" s="4">
        <f t="shared" si="0"/>
        <v>30</v>
      </c>
      <c r="AI4" s="4"/>
      <c r="AJ4" s="4"/>
    </row>
    <row r="5" spans="2:36" x14ac:dyDescent="0.2">
      <c r="B5" s="5" t="s">
        <v>1</v>
      </c>
      <c r="C5" s="6" t="s">
        <v>2</v>
      </c>
      <c r="D5" s="6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12</v>
      </c>
      <c r="N5" s="7" t="s">
        <v>13</v>
      </c>
      <c r="O5" s="7" t="s">
        <v>14</v>
      </c>
      <c r="P5" s="7" t="s">
        <v>15</v>
      </c>
      <c r="Q5" s="7" t="s">
        <v>16</v>
      </c>
      <c r="R5" s="7" t="s">
        <v>17</v>
      </c>
      <c r="S5" s="7" t="s">
        <v>18</v>
      </c>
      <c r="T5" s="7" t="s">
        <v>19</v>
      </c>
      <c r="U5" s="7" t="s">
        <v>20</v>
      </c>
      <c r="V5" s="7" t="s">
        <v>21</v>
      </c>
      <c r="W5" s="7" t="s">
        <v>22</v>
      </c>
      <c r="X5" s="7" t="s">
        <v>23</v>
      </c>
      <c r="Y5" s="7" t="s">
        <v>24</v>
      </c>
      <c r="Z5" s="7" t="s">
        <v>25</v>
      </c>
      <c r="AA5" s="7" t="s">
        <v>26</v>
      </c>
      <c r="AB5" s="7" t="s">
        <v>27</v>
      </c>
      <c r="AC5" s="7" t="s">
        <v>28</v>
      </c>
      <c r="AD5" s="7" t="s">
        <v>29</v>
      </c>
      <c r="AE5" s="7" t="s">
        <v>30</v>
      </c>
      <c r="AF5" s="7" t="s">
        <v>31</v>
      </c>
      <c r="AG5" s="7" t="s">
        <v>32</v>
      </c>
      <c r="AH5" s="7" t="s">
        <v>33</v>
      </c>
    </row>
    <row r="6" spans="2:36" x14ac:dyDescent="0.2">
      <c r="B6" s="8" t="s">
        <v>34</v>
      </c>
      <c r="C6" s="9">
        <f>SUM(C7:C11)</f>
        <v>77105322</v>
      </c>
      <c r="D6" s="9">
        <f t="shared" ref="D6:AH6" si="1">SUM(D7:D11)</f>
        <v>77211560.18222037</v>
      </c>
      <c r="E6" s="10">
        <f t="shared" si="1"/>
        <v>77317798.364440769</v>
      </c>
      <c r="F6" s="10">
        <f t="shared" si="1"/>
        <v>77424036.546661139</v>
      </c>
      <c r="G6" s="10">
        <f t="shared" si="1"/>
        <v>77530274.728881508</v>
      </c>
      <c r="H6" s="10">
        <f>SUM(H7:H11)</f>
        <v>81334084.181609407</v>
      </c>
      <c r="I6" s="10">
        <f t="shared" si="1"/>
        <v>81413727.779515818</v>
      </c>
      <c r="J6" s="10">
        <f t="shared" si="1"/>
        <v>81473361.660099939</v>
      </c>
      <c r="K6" s="10">
        <f t="shared" si="1"/>
        <v>81532995.540684029</v>
      </c>
      <c r="L6" s="10">
        <f t="shared" si="1"/>
        <v>81592629.421268135</v>
      </c>
      <c r="M6" s="10">
        <f t="shared" si="1"/>
        <v>81652263.301852256</v>
      </c>
      <c r="N6" s="10">
        <f t="shared" si="1"/>
        <v>81711897.182436347</v>
      </c>
      <c r="O6" s="10">
        <f t="shared" si="1"/>
        <v>81771531.063020438</v>
      </c>
      <c r="P6" s="10">
        <f t="shared" si="1"/>
        <v>81808884.204656199</v>
      </c>
      <c r="Q6" s="10">
        <f t="shared" si="1"/>
        <v>81846237.346291944</v>
      </c>
      <c r="R6" s="10">
        <f t="shared" si="1"/>
        <v>81883590.48792769</v>
      </c>
      <c r="S6" s="10">
        <f t="shared" si="1"/>
        <v>81920943.629563451</v>
      </c>
      <c r="T6" s="10">
        <f t="shared" si="1"/>
        <v>81958296.771199167</v>
      </c>
      <c r="U6" s="10">
        <f t="shared" si="1"/>
        <v>81995649.912834927</v>
      </c>
      <c r="V6" s="10">
        <f t="shared" si="1"/>
        <v>82033003.054470673</v>
      </c>
      <c r="W6" s="10">
        <f t="shared" si="1"/>
        <v>82070356.196106419</v>
      </c>
      <c r="X6" s="10">
        <f t="shared" si="1"/>
        <v>82107709.337742165</v>
      </c>
      <c r="Y6" s="10">
        <f t="shared" si="1"/>
        <v>82145062.479377896</v>
      </c>
      <c r="Z6" s="10">
        <f t="shared" si="1"/>
        <v>82182415.621013641</v>
      </c>
      <c r="AA6" s="10">
        <f t="shared" si="1"/>
        <v>82219768.762649387</v>
      </c>
      <c r="AB6" s="10">
        <f t="shared" si="1"/>
        <v>82257121.904285133</v>
      </c>
      <c r="AC6" s="10">
        <f t="shared" si="1"/>
        <v>82294475.045920894</v>
      </c>
      <c r="AD6" s="10">
        <f t="shared" si="1"/>
        <v>82331828.18755661</v>
      </c>
      <c r="AE6" s="10">
        <f t="shared" si="1"/>
        <v>82343933.981366277</v>
      </c>
      <c r="AF6" s="10">
        <f t="shared" si="1"/>
        <v>82356039.775175944</v>
      </c>
      <c r="AG6" s="10">
        <f t="shared" si="1"/>
        <v>82368145.568985596</v>
      </c>
      <c r="AH6" s="10">
        <f t="shared" si="1"/>
        <v>82380251.362795264</v>
      </c>
    </row>
    <row r="7" spans="2:36" x14ac:dyDescent="0.2">
      <c r="B7" s="11" t="s">
        <v>35</v>
      </c>
      <c r="C7" s="12">
        <f>+'[1]RDG Vodovod Pula'!I9</f>
        <v>65559909</v>
      </c>
      <c r="D7" s="12">
        <f>+$C$7*(D50/$C$50)</f>
        <v>65666147.182220377</v>
      </c>
      <c r="E7" s="13">
        <f>+'RDG bez projekta'!E7</f>
        <v>65772385.364440762</v>
      </c>
      <c r="F7" s="13">
        <f>+'RDG bez projekta'!F7</f>
        <v>65878623.546661139</v>
      </c>
      <c r="G7" s="13">
        <f>+'RDG bez projekta'!G7</f>
        <v>65984861.728881516</v>
      </c>
      <c r="H7" s="13">
        <f>+'RDG bez projekta'!H7</f>
        <v>66091099.911101893</v>
      </c>
      <c r="I7" s="13">
        <f>+'RDG bez projekta'!I7</f>
        <v>66125447.466347858</v>
      </c>
      <c r="J7" s="13">
        <f>+'RDG bez projekta'!J7</f>
        <v>66159795.021593824</v>
      </c>
      <c r="K7" s="13">
        <f>+'RDG bez projekta'!K7</f>
        <v>66194142.576839775</v>
      </c>
      <c r="L7" s="13">
        <f>+'RDG bez projekta'!L7</f>
        <v>66228490.132085741</v>
      </c>
      <c r="M7" s="13">
        <f>+'RDG bez projekta'!M7</f>
        <v>66262837.687331706</v>
      </c>
      <c r="N7" s="13">
        <f>+'RDG bez projekta'!N7</f>
        <v>66297185.242577672</v>
      </c>
      <c r="O7" s="13">
        <f>+'RDG bez projekta'!O7</f>
        <v>66331532.797823623</v>
      </c>
      <c r="P7" s="13">
        <f>+'RDG bez projekta'!P7</f>
        <v>66343624.869583219</v>
      </c>
      <c r="Q7" s="13">
        <f>+'RDG bez projekta'!Q7</f>
        <v>66355716.941342808</v>
      </c>
      <c r="R7" s="13">
        <f>+'RDG bez projekta'!R7</f>
        <v>66367809.013102405</v>
      </c>
      <c r="S7" s="13">
        <f>+'RDG bez projekta'!S7</f>
        <v>66379901.084862001</v>
      </c>
      <c r="T7" s="13">
        <f>+'RDG bez projekta'!T7</f>
        <v>66391993.156621575</v>
      </c>
      <c r="U7" s="13">
        <f>+'RDG bez projekta'!U7</f>
        <v>66404085.228381172</v>
      </c>
      <c r="V7" s="13">
        <f>+'RDG bez projekta'!V7</f>
        <v>66416177.300140768</v>
      </c>
      <c r="W7" s="13">
        <f>+'RDG bez projekta'!W7</f>
        <v>66428269.371900357</v>
      </c>
      <c r="X7" s="13">
        <f>+'RDG bez projekta'!X7</f>
        <v>66440361.443659954</v>
      </c>
      <c r="Y7" s="13">
        <f>+'RDG bez projekta'!Y7</f>
        <v>66452453.515419535</v>
      </c>
      <c r="Z7" s="13">
        <f>+'RDG bez projekta'!Z7</f>
        <v>66464545.587179124</v>
      </c>
      <c r="AA7" s="13">
        <f>+'RDG bez projekta'!AA7</f>
        <v>66476637.658938721</v>
      </c>
      <c r="AB7" s="13">
        <f>+'RDG bez projekta'!AB7</f>
        <v>66488729.730698317</v>
      </c>
      <c r="AC7" s="13">
        <f>+'RDG bez projekta'!AC7</f>
        <v>66500821.802457906</v>
      </c>
      <c r="AD7" s="13">
        <f>+'RDG bez projekta'!AD7</f>
        <v>66512913.874217488</v>
      </c>
      <c r="AE7" s="13">
        <f>+'RDG bez projekta'!AE7</f>
        <v>66525005.945977084</v>
      </c>
      <c r="AF7" s="13">
        <f>+'RDG bez projekta'!AF7</f>
        <v>66537098.017736688</v>
      </c>
      <c r="AG7" s="13">
        <f>+'RDG bez projekta'!AG7</f>
        <v>66549190.08949627</v>
      </c>
      <c r="AH7" s="13">
        <f>+'RDG bez projekta'!AH7</f>
        <v>66561282.161255866</v>
      </c>
    </row>
    <row r="8" spans="2:36" x14ac:dyDescent="0.2">
      <c r="B8" s="14" t="s">
        <v>36</v>
      </c>
      <c r="C8" s="15">
        <f>+'[2]RDG s projektom'!E8+'[2]RDG s projektom'!E9</f>
        <v>0</v>
      </c>
      <c r="D8" s="15">
        <f>+'[2]RDG s projektom'!F8+'[2]RDG s projektom'!F9</f>
        <v>0</v>
      </c>
      <c r="E8" s="15">
        <f>+'RDG bez projekta'!E8</f>
        <v>0</v>
      </c>
      <c r="F8" s="15">
        <f>+'RDG bez projekta'!F8</f>
        <v>0</v>
      </c>
      <c r="G8" s="15">
        <f>+'RDG bez projekta'!G8</f>
        <v>0</v>
      </c>
      <c r="H8" s="15">
        <f>+'RDG bez projekta'!H8</f>
        <v>1087804.6038374142</v>
      </c>
      <c r="I8" s="15">
        <f>+'RDG bez projekta'!I8</f>
        <v>1201885.1398312808</v>
      </c>
      <c r="J8" s="15">
        <f>+'RDG bez projekta'!J8</f>
        <v>1295955.9585028323</v>
      </c>
      <c r="K8" s="15">
        <f>+'RDG bez projekta'!K8</f>
        <v>1348756.0811743375</v>
      </c>
      <c r="L8" s="15">
        <f>+'RDG bez projekta'!L8</f>
        <v>1415313.1025125247</v>
      </c>
      <c r="M8" s="15">
        <f>+'RDG bez projekta'!M8</f>
        <v>1481870.1238507121</v>
      </c>
      <c r="N8" s="15">
        <f>+'RDG bez projekta'!N8</f>
        <v>1534670.2465222173</v>
      </c>
      <c r="O8" s="15">
        <f>+'RDG bez projekta'!O8</f>
        <v>1587470.3691937225</v>
      </c>
      <c r="P8" s="15">
        <f>+'RDG bez projekta'!P8</f>
        <v>1654002.135069923</v>
      </c>
      <c r="Q8" s="15">
        <f>+'RDG bez projekta'!Q8</f>
        <v>1720533.9009461231</v>
      </c>
      <c r="R8" s="15">
        <f>+'RDG bez projekta'!R8</f>
        <v>1773308.7681556414</v>
      </c>
      <c r="S8" s="15">
        <f>+'RDG bez projekta'!S8</f>
        <v>1826083.6353651597</v>
      </c>
      <c r="T8" s="15">
        <f>+'RDG bez projekta'!T8</f>
        <v>1892615.4012413602</v>
      </c>
      <c r="U8" s="15">
        <f>+'RDG bez projekta'!U8</f>
        <v>1986660.9644509247</v>
      </c>
      <c r="V8" s="15">
        <f>+'RDG bez projekta'!V8</f>
        <v>2011922.0343270786</v>
      </c>
      <c r="W8" s="15">
        <f>+'RDG bez projekta'!W8</f>
        <v>2105967.597536643</v>
      </c>
      <c r="X8" s="15">
        <f>+'RDG bez projekta'!X8</f>
        <v>2131228.6674127975</v>
      </c>
      <c r="Y8" s="15">
        <f>+'RDG bez projekta'!Y8</f>
        <v>2156489.7372889514</v>
      </c>
      <c r="Z8" s="15">
        <f>+'RDG bez projekta'!Z8</f>
        <v>2181750.8071651054</v>
      </c>
      <c r="AA8" s="15">
        <f>+'RDG bez projekta'!AA8</f>
        <v>2275796.3703746698</v>
      </c>
      <c r="AB8" s="15">
        <f>+'RDG bez projekta'!AB8</f>
        <v>2438626.4269176451</v>
      </c>
      <c r="AC8" s="15">
        <f>+'RDG bez projekta'!AC8</f>
        <v>2601456.48346062</v>
      </c>
      <c r="AD8" s="15">
        <f>+'RDG bez projekta'!AD8</f>
        <v>2764286.5400035954</v>
      </c>
      <c r="AE8" s="15">
        <f>+'RDG bez projekta'!AE8</f>
        <v>2764300.2620536629</v>
      </c>
      <c r="AF8" s="15">
        <f>+'RDG bez projekta'!AF8</f>
        <v>2764313.9841037299</v>
      </c>
      <c r="AG8" s="15">
        <f>+'RDG bez projekta'!AG8</f>
        <v>2764327.706153797</v>
      </c>
      <c r="AH8" s="15">
        <f>+'RDG bez projekta'!AH8</f>
        <v>2764341.428203864</v>
      </c>
    </row>
    <row r="9" spans="2:36" x14ac:dyDescent="0.2">
      <c r="B9" s="41" t="s">
        <v>88</v>
      </c>
      <c r="C9" s="42"/>
      <c r="D9" s="42"/>
      <c r="E9" s="42">
        <f>+E50*E59</f>
        <v>0</v>
      </c>
      <c r="F9" s="42">
        <f t="shared" ref="F9:AH9" si="2">+F50*F59</f>
        <v>0</v>
      </c>
      <c r="G9" s="42">
        <f t="shared" si="2"/>
        <v>0</v>
      </c>
      <c r="H9" s="42">
        <f t="shared" si="2"/>
        <v>498439.37733355351</v>
      </c>
      <c r="I9" s="42">
        <f t="shared" si="2"/>
        <v>554593.56600033026</v>
      </c>
      <c r="J9" s="42">
        <f t="shared" si="2"/>
        <v>588286.07920039631</v>
      </c>
      <c r="K9" s="42">
        <f t="shared" si="2"/>
        <v>610747.75466710702</v>
      </c>
      <c r="L9" s="42">
        <f t="shared" si="2"/>
        <v>666901.94333388377</v>
      </c>
      <c r="M9" s="42">
        <f t="shared" si="2"/>
        <v>700594.45653394982</v>
      </c>
      <c r="N9" s="42">
        <f t="shared" si="2"/>
        <v>723056.13200066052</v>
      </c>
      <c r="O9" s="42">
        <f t="shared" si="2"/>
        <v>779210.32066743728</v>
      </c>
      <c r="P9" s="42">
        <f t="shared" si="2"/>
        <v>812902.83386750333</v>
      </c>
      <c r="Q9" s="42">
        <f t="shared" si="2"/>
        <v>835364.50933421403</v>
      </c>
      <c r="R9" s="42">
        <f t="shared" si="2"/>
        <v>891518.69800099079</v>
      </c>
      <c r="S9" s="42">
        <f t="shared" si="2"/>
        <v>925211.21120105672</v>
      </c>
      <c r="T9" s="42">
        <f t="shared" si="2"/>
        <v>947672.88666776754</v>
      </c>
      <c r="U9" s="42">
        <f t="shared" si="2"/>
        <v>1003827.0753345442</v>
      </c>
      <c r="V9" s="42">
        <f t="shared" si="2"/>
        <v>1059981.264001321</v>
      </c>
      <c r="W9" s="42">
        <f t="shared" si="2"/>
        <v>1116135.4526680978</v>
      </c>
      <c r="X9" s="42">
        <f t="shared" si="2"/>
        <v>1172289.6413348746</v>
      </c>
      <c r="Y9" s="42">
        <f t="shared" si="2"/>
        <v>1228443.8300016513</v>
      </c>
      <c r="Z9" s="42">
        <f t="shared" si="2"/>
        <v>1284598.0186684281</v>
      </c>
      <c r="AA9" s="42">
        <f t="shared" si="2"/>
        <v>1340752.2073352048</v>
      </c>
      <c r="AB9" s="42">
        <f t="shared" si="2"/>
        <v>1396906.3960019816</v>
      </c>
      <c r="AC9" s="42">
        <f t="shared" si="2"/>
        <v>1453060.5846687583</v>
      </c>
      <c r="AD9" s="42">
        <f t="shared" si="2"/>
        <v>1509214.7733355351</v>
      </c>
      <c r="AE9" s="42">
        <f t="shared" si="2"/>
        <v>1509214.7733355351</v>
      </c>
      <c r="AF9" s="42">
        <f t="shared" si="2"/>
        <v>1509214.7733355351</v>
      </c>
      <c r="AG9" s="42">
        <f t="shared" si="2"/>
        <v>1509214.7733355351</v>
      </c>
      <c r="AH9" s="42">
        <f t="shared" si="2"/>
        <v>1509214.7733355351</v>
      </c>
    </row>
    <row r="10" spans="2:36" x14ac:dyDescent="0.2">
      <c r="B10" s="11" t="s">
        <v>89</v>
      </c>
      <c r="C10" s="12">
        <f>+'[1]RDG Vodovod Pula'!I10</f>
        <v>11545413</v>
      </c>
      <c r="D10" s="12">
        <f>+C10</f>
        <v>11545413</v>
      </c>
      <c r="E10" s="13">
        <f>+'RDG bez projekta'!E9</f>
        <v>11545413</v>
      </c>
      <c r="F10" s="13">
        <f>+'RDG bez projekta'!F9</f>
        <v>11545413</v>
      </c>
      <c r="G10" s="13">
        <f>+'RDG bez projekta'!G9</f>
        <v>11545413</v>
      </c>
      <c r="H10" s="13">
        <f>+'RDG bez projekta'!H9</f>
        <v>11545413</v>
      </c>
      <c r="I10" s="13">
        <f>+'RDG bez projekta'!I9</f>
        <v>11545413</v>
      </c>
      <c r="J10" s="13">
        <f>+'RDG bez projekta'!J9</f>
        <v>11545413</v>
      </c>
      <c r="K10" s="13">
        <f>+'RDG bez projekta'!K9</f>
        <v>11545413</v>
      </c>
      <c r="L10" s="13">
        <f>+'RDG bez projekta'!L9</f>
        <v>11545413</v>
      </c>
      <c r="M10" s="13">
        <f>+'RDG bez projekta'!M9</f>
        <v>11545413</v>
      </c>
      <c r="N10" s="13">
        <f>+'RDG bez projekta'!N9</f>
        <v>11545413</v>
      </c>
      <c r="O10" s="13">
        <f>+'RDG bez projekta'!O9</f>
        <v>11545413</v>
      </c>
      <c r="P10" s="13">
        <f>+'RDG bez projekta'!P9</f>
        <v>11545413</v>
      </c>
      <c r="Q10" s="13">
        <f>+'RDG bez projekta'!Q9</f>
        <v>11545413</v>
      </c>
      <c r="R10" s="13">
        <f>+'RDG bez projekta'!R9</f>
        <v>11545413</v>
      </c>
      <c r="S10" s="13">
        <f>+'RDG bez projekta'!S9</f>
        <v>11545413</v>
      </c>
      <c r="T10" s="13">
        <f>+'RDG bez projekta'!T9</f>
        <v>11545413</v>
      </c>
      <c r="U10" s="13">
        <f>+'RDG bez projekta'!U9</f>
        <v>11545413</v>
      </c>
      <c r="V10" s="13">
        <f>+'RDG bez projekta'!V9</f>
        <v>11545413</v>
      </c>
      <c r="W10" s="13">
        <f>+'RDG bez projekta'!W9</f>
        <v>11545413</v>
      </c>
      <c r="X10" s="13">
        <f>+'RDG bez projekta'!X9</f>
        <v>11545413</v>
      </c>
      <c r="Y10" s="13">
        <f>+'RDG bez projekta'!Y9</f>
        <v>11545413</v>
      </c>
      <c r="Z10" s="13">
        <f>+'RDG bez projekta'!Z9</f>
        <v>11545413</v>
      </c>
      <c r="AA10" s="13">
        <f>+'RDG bez projekta'!AA9</f>
        <v>11545413</v>
      </c>
      <c r="AB10" s="13">
        <f>+'RDG bez projekta'!AB9</f>
        <v>11545413</v>
      </c>
      <c r="AC10" s="13">
        <f>+'RDG bez projekta'!AC9</f>
        <v>11545413</v>
      </c>
      <c r="AD10" s="13">
        <f>+'RDG bez projekta'!AD9</f>
        <v>11545413</v>
      </c>
      <c r="AE10" s="13">
        <f>+'RDG bez projekta'!AE9</f>
        <v>11545413</v>
      </c>
      <c r="AF10" s="13">
        <f>+'RDG bez projekta'!AF9</f>
        <v>11545413</v>
      </c>
      <c r="AG10" s="13">
        <f>+'RDG bez projekta'!AG9</f>
        <v>11545413</v>
      </c>
      <c r="AH10" s="13">
        <f>+'RDG bez projekta'!AH9</f>
        <v>11545413</v>
      </c>
    </row>
    <row r="11" spans="2:36" x14ac:dyDescent="0.2">
      <c r="B11" s="11" t="s">
        <v>90</v>
      </c>
      <c r="C11" s="12">
        <f>+'[2]RDG s projektom'!E11</f>
        <v>0</v>
      </c>
      <c r="D11" s="12">
        <f>+'[2]RDG s projektom'!F11+[1]Amortizacija!H14-[1]Amortizacija!H19+[1]Amortizacija!H36-[1]Amortizacija!H43+[1]Amortizacija!H61-[1]Amortizacija!H68</f>
        <v>0</v>
      </c>
      <c r="E11" s="13">
        <f>+'RDG bez projekta'!E10+([1]Amortizacija!I36-[1]Amortizacija!I43)</f>
        <v>0</v>
      </c>
      <c r="F11" s="13">
        <f>+'RDG bez projekta'!F10+([1]Amortizacija!J36-[1]Amortizacija!J43)</f>
        <v>0</v>
      </c>
      <c r="G11" s="13">
        <f>+'RDG bez projekta'!G10+([1]Amortizacija!K36-[1]Amortizacija!K43)</f>
        <v>0</v>
      </c>
      <c r="H11" s="13">
        <f>+'RDG bez projekta'!H10+([1]Amortizacija!L36-[1]Amortizacija!L43)</f>
        <v>2111327.2893365505</v>
      </c>
      <c r="I11" s="13">
        <f>+'RDG bez projekta'!I10+([1]Amortizacija!M36-[1]Amortizacija!M43)</f>
        <v>1986388.6073363633</v>
      </c>
      <c r="J11" s="13">
        <f>+'RDG bez projekta'!J10+([1]Amortizacija!N36-[1]Amortizacija!N43)</f>
        <v>1883911.6008028868</v>
      </c>
      <c r="K11" s="13">
        <f>+'RDG bez projekta'!K10+([1]Amortizacija!O36-[1]Amortizacija!O43)</f>
        <v>1833936.1280028117</v>
      </c>
      <c r="L11" s="13">
        <f>+'RDG bez projekta'!L10+([1]Amortizacija!P36-[1]Amortizacija!P43)</f>
        <v>1736511.2433359886</v>
      </c>
      <c r="M11" s="13">
        <f>+'RDG bez projekta'!M10+([1]Amortizacija!Q36-[1]Amortizacija!Q43)</f>
        <v>1661548.0341358762</v>
      </c>
      <c r="N11" s="13">
        <f>+'RDG bez projekta'!N10+([1]Amortizacija!R36-[1]Amortizacija!R43)</f>
        <v>1611572.5613358011</v>
      </c>
      <c r="O11" s="13">
        <f>+'RDG bez projekta'!O10+([1]Amortizacija!S36-[1]Amortizacija!S43)</f>
        <v>1527904.5753356605</v>
      </c>
      <c r="P11" s="13">
        <f>+'RDG bez projekta'!P10+([1]Amortizacija!T36-[1]Amortizacija!T43)</f>
        <v>1452941.3661355479</v>
      </c>
      <c r="Q11" s="13">
        <f>+'RDG bez projekta'!Q10+([1]Amortizacija!U36-[1]Amortizacija!U43)</f>
        <v>1389208.9946687911</v>
      </c>
      <c r="R11" s="13">
        <f>+'RDG bez projekta'!R10+([1]Amortizacija!V36-[1]Amortizacija!V43)</f>
        <v>1305541.0086686499</v>
      </c>
      <c r="S11" s="13">
        <f>+'RDG bez projekta'!S10+([1]Amortizacija!W36-[1]Amortizacija!W43)</f>
        <v>1244334.6981352195</v>
      </c>
      <c r="T11" s="13">
        <f>+'RDG bez projekta'!T10+([1]Amortizacija!X36-[1]Amortizacija!X43)</f>
        <v>1180602.3266684627</v>
      </c>
      <c r="U11" s="13">
        <f>+'RDG bez projekta'!U10+([1]Amortizacija!Y36-[1]Amortizacija!Y43)</f>
        <v>1055663.6446682755</v>
      </c>
      <c r="V11" s="13">
        <f>+'RDG bez projekta'!V10+([1]Amortizacija!Z36-[1]Amortizacija!Z43)</f>
        <v>999509.45600149862</v>
      </c>
      <c r="W11" s="13">
        <f>+'RDG bez projekta'!W10+([1]Amortizacija!AA36-[1]Amortizacija!AA43)</f>
        <v>874570.77400131116</v>
      </c>
      <c r="X11" s="13">
        <f>+'RDG bez projekta'!X10+([1]Amortizacija!AB36-[1]Amortizacija!AB43)</f>
        <v>818416.58533453441</v>
      </c>
      <c r="Y11" s="13">
        <f>+'RDG bez projekta'!Y10+([1]Amortizacija!AC36-[1]Amortizacija!AC43)</f>
        <v>762262.39666775765</v>
      </c>
      <c r="Z11" s="13">
        <f>+'RDG bez projekta'!Z10+([1]Amortizacija!AD36-[1]Amortizacija!AD43)</f>
        <v>706108.2080009809</v>
      </c>
      <c r="AA11" s="13">
        <f>+'RDG bez projekta'!AA10+([1]Amortizacija!AE36-[1]Amortizacija!AE43)</f>
        <v>581169.52600079367</v>
      </c>
      <c r="AB11" s="13">
        <f>+'RDG bez projekta'!AB10+([1]Amortizacija!AF36-[1]Amortizacija!AF43)</f>
        <v>387446.35066719563</v>
      </c>
      <c r="AC11" s="13">
        <f>+'RDG bez projekta'!AC10+([1]Amortizacija!AG36-[1]Amortizacija!AG43)</f>
        <v>193723.17533359793</v>
      </c>
      <c r="AD11" s="13">
        <f>+'RDG bez projekta'!AD10+([1]Amortizacija!AH36-[1]Amortizacija!AH43)</f>
        <v>0</v>
      </c>
      <c r="AE11" s="13">
        <f>+'RDG bez projekta'!AE10+([1]Amortizacija!AI36-[1]Amortizacija!AI43)</f>
        <v>0</v>
      </c>
      <c r="AF11" s="13">
        <f>+'RDG bez projekta'!AF10+([1]Amortizacija!AJ36-[1]Amortizacija!AJ43)</f>
        <v>0</v>
      </c>
      <c r="AG11" s="13">
        <f>+'RDG bez projekta'!AG10+([1]Amortizacija!AK36-[1]Amortizacija!AK43)</f>
        <v>0</v>
      </c>
      <c r="AH11" s="13">
        <f>+'RDG bez projekta'!AH10+([1]Amortizacija!AL36-[1]Amortizacija!AL43)</f>
        <v>0</v>
      </c>
    </row>
    <row r="12" spans="2:36" x14ac:dyDescent="0.2">
      <c r="B12" s="8" t="s">
        <v>39</v>
      </c>
      <c r="C12" s="9">
        <f t="shared" ref="C12:AH12" si="3">SUM(C13:C24)</f>
        <v>77145266</v>
      </c>
      <c r="D12" s="9">
        <f t="shared" si="3"/>
        <v>77251504.18222037</v>
      </c>
      <c r="E12" s="10">
        <f t="shared" si="3"/>
        <v>77357742.364440769</v>
      </c>
      <c r="F12" s="10">
        <f t="shared" si="3"/>
        <v>77463980.546661139</v>
      </c>
      <c r="G12" s="10">
        <f t="shared" si="3"/>
        <v>77570218.728881508</v>
      </c>
      <c r="H12" s="10">
        <f t="shared" si="3"/>
        <v>81374028.181609407</v>
      </c>
      <c r="I12" s="10">
        <f t="shared" si="3"/>
        <v>81453671.779515833</v>
      </c>
      <c r="J12" s="10">
        <f t="shared" si="3"/>
        <v>81513305.660099939</v>
      </c>
      <c r="K12" s="10">
        <f t="shared" si="3"/>
        <v>81572939.540684015</v>
      </c>
      <c r="L12" s="10">
        <f t="shared" si="3"/>
        <v>81632573.421268135</v>
      </c>
      <c r="M12" s="10">
        <f t="shared" si="3"/>
        <v>81692207.301852256</v>
      </c>
      <c r="N12" s="10">
        <f t="shared" si="3"/>
        <v>81751841.182436362</v>
      </c>
      <c r="O12" s="10">
        <f t="shared" si="3"/>
        <v>81811475.063020453</v>
      </c>
      <c r="P12" s="10">
        <f t="shared" si="3"/>
        <v>81848828.204656184</v>
      </c>
      <c r="Q12" s="10">
        <f t="shared" si="3"/>
        <v>81886181.346291929</v>
      </c>
      <c r="R12" s="10">
        <f t="shared" si="3"/>
        <v>81923534.48792766</v>
      </c>
      <c r="S12" s="10">
        <f t="shared" si="3"/>
        <v>81960887.629563436</v>
      </c>
      <c r="T12" s="10">
        <f t="shared" si="3"/>
        <v>81998240.771199152</v>
      </c>
      <c r="U12" s="10">
        <f t="shared" si="3"/>
        <v>82035593.912834913</v>
      </c>
      <c r="V12" s="10">
        <f t="shared" si="3"/>
        <v>82072947.054470688</v>
      </c>
      <c r="W12" s="10">
        <f t="shared" si="3"/>
        <v>82110300.196106404</v>
      </c>
      <c r="X12" s="10">
        <f t="shared" si="3"/>
        <v>82147653.337742165</v>
      </c>
      <c r="Y12" s="10">
        <f t="shared" si="3"/>
        <v>82185006.479377896</v>
      </c>
      <c r="Z12" s="10">
        <f t="shared" si="3"/>
        <v>82222359.621013641</v>
      </c>
      <c r="AA12" s="10">
        <f t="shared" si="3"/>
        <v>82259712.762649372</v>
      </c>
      <c r="AB12" s="10">
        <f t="shared" si="3"/>
        <v>82297065.904285133</v>
      </c>
      <c r="AC12" s="10">
        <f t="shared" si="3"/>
        <v>82334419.045920879</v>
      </c>
      <c r="AD12" s="10">
        <f t="shared" si="3"/>
        <v>82371772.18755661</v>
      </c>
      <c r="AE12" s="10">
        <f t="shared" si="3"/>
        <v>82383877.981366277</v>
      </c>
      <c r="AF12" s="10">
        <f t="shared" si="3"/>
        <v>82395983.775175944</v>
      </c>
      <c r="AG12" s="10">
        <f t="shared" si="3"/>
        <v>82408089.568985596</v>
      </c>
      <c r="AH12" s="10">
        <f t="shared" si="3"/>
        <v>82420195.362795264</v>
      </c>
    </row>
    <row r="13" spans="2:36" x14ac:dyDescent="0.2">
      <c r="B13" s="11" t="s">
        <v>40</v>
      </c>
      <c r="C13" s="12">
        <f>+'[1]RDG Vodovod Pula'!I12</f>
        <v>0</v>
      </c>
      <c r="D13" s="12">
        <f t="shared" ref="D13" si="4">+C13</f>
        <v>0</v>
      </c>
      <c r="E13" s="13">
        <f>+'RDG bez projekta'!E12</f>
        <v>0</v>
      </c>
      <c r="F13" s="13">
        <f>+'RDG bez projekta'!F12</f>
        <v>0</v>
      </c>
      <c r="G13" s="13">
        <f>+'RDG bez projekta'!G12</f>
        <v>0</v>
      </c>
      <c r="H13" s="13">
        <f>+'RDG bez projekta'!H12</f>
        <v>0</v>
      </c>
      <c r="I13" s="13">
        <f>+'RDG bez projekta'!I12</f>
        <v>0</v>
      </c>
      <c r="J13" s="13">
        <f>+'RDG bez projekta'!J12</f>
        <v>0</v>
      </c>
      <c r="K13" s="13">
        <f>+'RDG bez projekta'!K12</f>
        <v>0</v>
      </c>
      <c r="L13" s="13">
        <f>+'RDG bez projekta'!L12</f>
        <v>0</v>
      </c>
      <c r="M13" s="13">
        <f>+'RDG bez projekta'!M12</f>
        <v>0</v>
      </c>
      <c r="N13" s="13">
        <f>+'RDG bez projekta'!N12</f>
        <v>0</v>
      </c>
      <c r="O13" s="13">
        <f>+'RDG bez projekta'!O12</f>
        <v>0</v>
      </c>
      <c r="P13" s="13">
        <f>+'RDG bez projekta'!P12</f>
        <v>0</v>
      </c>
      <c r="Q13" s="13">
        <f>+'RDG bez projekta'!Q12</f>
        <v>0</v>
      </c>
      <c r="R13" s="13">
        <f>+'RDG bez projekta'!R12</f>
        <v>0</v>
      </c>
      <c r="S13" s="13">
        <f>+'RDG bez projekta'!S12</f>
        <v>0</v>
      </c>
      <c r="T13" s="13">
        <f>+'RDG bez projekta'!T12</f>
        <v>0</v>
      </c>
      <c r="U13" s="13">
        <f>+'RDG bez projekta'!U12</f>
        <v>0</v>
      </c>
      <c r="V13" s="13">
        <f>+'RDG bez projekta'!V12</f>
        <v>0</v>
      </c>
      <c r="W13" s="13">
        <f>+'RDG bez projekta'!W12</f>
        <v>0</v>
      </c>
      <c r="X13" s="13">
        <f>+'RDG bez projekta'!X12</f>
        <v>0</v>
      </c>
      <c r="Y13" s="13">
        <f>+'RDG bez projekta'!Y12</f>
        <v>0</v>
      </c>
      <c r="Z13" s="13">
        <f>+'RDG bez projekta'!Z12</f>
        <v>0</v>
      </c>
      <c r="AA13" s="13">
        <f>+'RDG bez projekta'!AA12</f>
        <v>0</v>
      </c>
      <c r="AB13" s="13">
        <f>+'RDG bez projekta'!AB12</f>
        <v>0</v>
      </c>
      <c r="AC13" s="13">
        <f>+'RDG bez projekta'!AC12</f>
        <v>0</v>
      </c>
      <c r="AD13" s="13">
        <f>+'RDG bez projekta'!AD12</f>
        <v>0</v>
      </c>
      <c r="AE13" s="13">
        <f>+'RDG bez projekta'!AE12</f>
        <v>0</v>
      </c>
      <c r="AF13" s="13">
        <f>+'RDG bez projekta'!AF12</f>
        <v>0</v>
      </c>
      <c r="AG13" s="13">
        <f>+'RDG bez projekta'!AG12</f>
        <v>0</v>
      </c>
      <c r="AH13" s="13">
        <f>+'RDG bez projekta'!AH12</f>
        <v>0</v>
      </c>
    </row>
    <row r="14" spans="2:36" x14ac:dyDescent="0.2">
      <c r="B14" s="11" t="s">
        <v>41</v>
      </c>
      <c r="C14" s="12">
        <f>+'[1]RDG Vodovod Pula'!I13</f>
        <v>28490150</v>
      </c>
      <c r="D14" s="12">
        <f>+$C$14*(D50/$C$50)</f>
        <v>28536317.570903521</v>
      </c>
      <c r="E14" s="13">
        <f>+'RDG bez projekta'!E13</f>
        <v>28582485.141807042</v>
      </c>
      <c r="F14" s="13">
        <f>+'RDG bez projekta'!F13</f>
        <v>28628652.712710567</v>
      </c>
      <c r="G14" s="13">
        <f>+'RDG bez projekta'!G13</f>
        <v>28674820.283614088</v>
      </c>
      <c r="H14" s="13">
        <f>+'RDG bez projekta'!H13</f>
        <v>28720987.854517609</v>
      </c>
      <c r="I14" s="13">
        <f>+'RDG bez projekta'!I13</f>
        <v>28735914.156521641</v>
      </c>
      <c r="J14" s="13">
        <f>+'RDG bez projekta'!J13</f>
        <v>28750840.458525673</v>
      </c>
      <c r="K14" s="13">
        <f>+'RDG bez projekta'!K13</f>
        <v>28765766.760529697</v>
      </c>
      <c r="L14" s="13">
        <f>+'RDG bez projekta'!L13</f>
        <v>28780693.062533729</v>
      </c>
      <c r="M14" s="13">
        <f>+'RDG bez projekta'!M13</f>
        <v>28795619.364537761</v>
      </c>
      <c r="N14" s="13">
        <f>+'RDG bez projekta'!N13</f>
        <v>28810545.666541792</v>
      </c>
      <c r="O14" s="13">
        <f>+'RDG bez projekta'!O13</f>
        <v>28825471.968545817</v>
      </c>
      <c r="P14" s="13">
        <f>+'RDG bez projekta'!P13</f>
        <v>28830726.779656701</v>
      </c>
      <c r="Q14" s="13">
        <f>+'RDG bez projekta'!Q13</f>
        <v>28835981.590767581</v>
      </c>
      <c r="R14" s="13">
        <f>+'RDG bez projekta'!R13</f>
        <v>28841236.401878461</v>
      </c>
      <c r="S14" s="13">
        <f>+'RDG bez projekta'!S13</f>
        <v>28846491.212989345</v>
      </c>
      <c r="T14" s="13">
        <f>+'RDG bez projekta'!T13</f>
        <v>28851746.024100222</v>
      </c>
      <c r="U14" s="13">
        <f>+'RDG bez projekta'!U13</f>
        <v>28857000.835211102</v>
      </c>
      <c r="V14" s="13">
        <f>+'RDG bez projekta'!V13</f>
        <v>28862255.646321982</v>
      </c>
      <c r="W14" s="13">
        <f>+'RDG bez projekta'!W13</f>
        <v>28867510.457432866</v>
      </c>
      <c r="X14" s="13">
        <f>+'RDG bez projekta'!X13</f>
        <v>28872765.268543746</v>
      </c>
      <c r="Y14" s="13">
        <f>+'RDG bez projekta'!Y13</f>
        <v>28878020.079654623</v>
      </c>
      <c r="Z14" s="13">
        <f>+'RDG bez projekta'!Z13</f>
        <v>28883274.890765503</v>
      </c>
      <c r="AA14" s="13">
        <f>+'RDG bez projekta'!AA13</f>
        <v>28888529.701876387</v>
      </c>
      <c r="AB14" s="13">
        <f>+'RDG bez projekta'!AB13</f>
        <v>28893784.512987267</v>
      </c>
      <c r="AC14" s="13">
        <f>+'RDG bez projekta'!AC13</f>
        <v>28899039.324098151</v>
      </c>
      <c r="AD14" s="13">
        <f>+'RDG bez projekta'!AD13</f>
        <v>28904294.135209024</v>
      </c>
      <c r="AE14" s="13">
        <f>+'RDG bez projekta'!AE13</f>
        <v>28909548.946319908</v>
      </c>
      <c r="AF14" s="13">
        <f>+'RDG bez projekta'!AF13</f>
        <v>28914803.757430796</v>
      </c>
      <c r="AG14" s="13">
        <f>+'RDG bez projekta'!AG13</f>
        <v>28920058.568541672</v>
      </c>
      <c r="AH14" s="13">
        <f>+'RDG bez projekta'!AH13</f>
        <v>28925313.379652552</v>
      </c>
    </row>
    <row r="15" spans="2:36" x14ac:dyDescent="0.2">
      <c r="B15" s="14" t="s">
        <v>42</v>
      </c>
      <c r="C15" s="15">
        <f>+'[2]RDG s projektom'!E15+'[2]RDG s projektom'!E16</f>
        <v>0</v>
      </c>
      <c r="D15" s="15">
        <f>+'[2]RDG s projektom'!F15+'[2]RDG s projektom'!F16</f>
        <v>0</v>
      </c>
      <c r="E15" s="15">
        <f>+'RDG bez projekta'!E14</f>
        <v>0</v>
      </c>
      <c r="F15" s="15">
        <f>+'RDG bez projekta'!F14</f>
        <v>0</v>
      </c>
      <c r="G15" s="15">
        <f>+'RDG bez projekta'!G14</f>
        <v>0</v>
      </c>
      <c r="H15" s="15">
        <f>+'RDG bez projekta'!H14</f>
        <v>791205.32615594601</v>
      </c>
      <c r="I15" s="15">
        <f>+'RDG bez projekta'!I14</f>
        <v>807467.97751205403</v>
      </c>
      <c r="J15" s="15">
        <f>+'RDG bez projekta'!J14</f>
        <v>807506.95502410806</v>
      </c>
      <c r="K15" s="15">
        <f>+'RDG bez projekta'!K14</f>
        <v>807545.93253616197</v>
      </c>
      <c r="L15" s="15">
        <f>+'RDG bez projekta'!L14</f>
        <v>807584.910048216</v>
      </c>
      <c r="M15" s="15">
        <f>+'RDG bez projekta'!M14</f>
        <v>807623.88756027003</v>
      </c>
      <c r="N15" s="15">
        <f>+'RDG bez projekta'!N14</f>
        <v>807662.86507232394</v>
      </c>
      <c r="O15" s="15">
        <f>+'RDG bez projekta'!O14</f>
        <v>807701.84258437797</v>
      </c>
      <c r="P15" s="15">
        <f>+'RDG bez projekta'!P14</f>
        <v>807715.56463444512</v>
      </c>
      <c r="Q15" s="15">
        <f>+'RDG bez projekta'!Q14</f>
        <v>807729.28668451216</v>
      </c>
      <c r="R15" s="15">
        <f>+'RDG bez projekta'!R14</f>
        <v>807743.00873457931</v>
      </c>
      <c r="S15" s="15">
        <f>+'RDG bez projekta'!S14</f>
        <v>807756.73078464635</v>
      </c>
      <c r="T15" s="15">
        <f>+'RDG bez projekta'!T14</f>
        <v>807770.45283471351</v>
      </c>
      <c r="U15" s="15">
        <f>+'RDG bez projekta'!U14</f>
        <v>807784.17488478054</v>
      </c>
      <c r="V15" s="15">
        <f>+'RDG bez projekta'!V14</f>
        <v>807797.89693484758</v>
      </c>
      <c r="W15" s="15">
        <f>+'RDG bez projekta'!W14</f>
        <v>807811.61898491473</v>
      </c>
      <c r="X15" s="15">
        <f>+'RDG bez projekta'!X14</f>
        <v>807825.34103498189</v>
      </c>
      <c r="Y15" s="15">
        <f>+'RDG bez projekta'!Y14</f>
        <v>807839.06308504893</v>
      </c>
      <c r="Z15" s="15">
        <f>+'RDG bez projekta'!Z14</f>
        <v>807852.78513511596</v>
      </c>
      <c r="AA15" s="15">
        <f>+'RDG bez projekta'!AA14</f>
        <v>807866.50718518312</v>
      </c>
      <c r="AB15" s="15">
        <f>+'RDG bez projekta'!AB14</f>
        <v>807880.22923525027</v>
      </c>
      <c r="AC15" s="15">
        <f>+'RDG bez projekta'!AC14</f>
        <v>807893.95128531731</v>
      </c>
      <c r="AD15" s="15">
        <f>+'RDG bez projekta'!AD14</f>
        <v>807907.67333538434</v>
      </c>
      <c r="AE15" s="15">
        <f>+'RDG bez projekta'!AE14</f>
        <v>807921.3953854515</v>
      </c>
      <c r="AF15" s="15">
        <f>+'RDG bez projekta'!AF14</f>
        <v>807935.11743551854</v>
      </c>
      <c r="AG15" s="15">
        <f>+'RDG bez projekta'!AG14</f>
        <v>807948.83948558569</v>
      </c>
      <c r="AH15" s="15">
        <f>+'RDG bez projekta'!AH14</f>
        <v>807962.56153565273</v>
      </c>
    </row>
    <row r="16" spans="2:36" x14ac:dyDescent="0.2">
      <c r="B16" s="41" t="s">
        <v>91</v>
      </c>
      <c r="C16" s="42">
        <f>+'[1]godišnji troškovi'!E33</f>
        <v>0</v>
      </c>
      <c r="D16" s="42">
        <f>+'[1]godišnji troškovi'!F33</f>
        <v>0</v>
      </c>
      <c r="E16" s="42">
        <f>+'[1]godišnji troškovi'!G33</f>
        <v>0</v>
      </c>
      <c r="F16" s="42">
        <f>+'[1]godišnji troškovi'!H33</f>
        <v>0</v>
      </c>
      <c r="G16" s="42">
        <f>+'[1]godišnji troškovi'!I33</f>
        <v>0</v>
      </c>
      <c r="H16" s="42">
        <f>+'[1]godišnji troškovi'!J33</f>
        <v>386131</v>
      </c>
      <c r="I16" s="42">
        <f>+'[1]godišnji troškovi'!K33</f>
        <v>386131</v>
      </c>
      <c r="J16" s="42">
        <f>+'[1]godišnji troškovi'!L33</f>
        <v>386131</v>
      </c>
      <c r="K16" s="42">
        <f>+'[1]godišnji troškovi'!M33</f>
        <v>386131</v>
      </c>
      <c r="L16" s="42">
        <f>+'[1]godišnji troškovi'!N33</f>
        <v>386131</v>
      </c>
      <c r="M16" s="42">
        <f>+'[1]godišnji troškovi'!O33</f>
        <v>386131</v>
      </c>
      <c r="N16" s="42">
        <f>+'[1]godišnji troškovi'!P33</f>
        <v>386131</v>
      </c>
      <c r="O16" s="42">
        <f>+'[1]godišnji troškovi'!Q33</f>
        <v>386131</v>
      </c>
      <c r="P16" s="42">
        <f>+'[1]godišnji troškovi'!R33</f>
        <v>386131</v>
      </c>
      <c r="Q16" s="42">
        <f>+'[1]godišnji troškovi'!S33</f>
        <v>386131</v>
      </c>
      <c r="R16" s="42">
        <f>+'[1]godišnji troškovi'!T33</f>
        <v>386131</v>
      </c>
      <c r="S16" s="42">
        <f>+'[1]godišnji troškovi'!U33</f>
        <v>386131</v>
      </c>
      <c r="T16" s="42">
        <f>+'[1]godišnji troškovi'!V33</f>
        <v>386131</v>
      </c>
      <c r="U16" s="42">
        <f>+'[1]godišnji troškovi'!W33</f>
        <v>386131</v>
      </c>
      <c r="V16" s="42">
        <f>+'[1]godišnji troškovi'!X33</f>
        <v>386131</v>
      </c>
      <c r="W16" s="42">
        <f>+'[1]godišnji troškovi'!Y33</f>
        <v>386131</v>
      </c>
      <c r="X16" s="42">
        <f>+'[1]godišnji troškovi'!Z33</f>
        <v>386131</v>
      </c>
      <c r="Y16" s="42">
        <f>+'[1]godišnji troškovi'!AA33</f>
        <v>386131</v>
      </c>
      <c r="Z16" s="42">
        <f>+'[1]godišnji troškovi'!AB33</f>
        <v>386131</v>
      </c>
      <c r="AA16" s="42">
        <f>+'[1]godišnji troškovi'!AC33</f>
        <v>386131</v>
      </c>
      <c r="AB16" s="42">
        <f>+'[1]godišnji troškovi'!AD33</f>
        <v>386131</v>
      </c>
      <c r="AC16" s="42">
        <f>+'[1]godišnji troškovi'!AE33</f>
        <v>386131</v>
      </c>
      <c r="AD16" s="42">
        <f>+'[1]godišnji troškovi'!AF33</f>
        <v>386131</v>
      </c>
      <c r="AE16" s="42">
        <f>+'[1]godišnji troškovi'!AG33</f>
        <v>386131</v>
      </c>
      <c r="AF16" s="42">
        <f>+'[1]godišnji troškovi'!AH33</f>
        <v>386131</v>
      </c>
      <c r="AG16" s="42">
        <f>+'[1]godišnji troškovi'!AI33</f>
        <v>386131</v>
      </c>
      <c r="AH16" s="42">
        <f>+'[1]godišnji troškovi'!AJ33</f>
        <v>386131</v>
      </c>
    </row>
    <row r="17" spans="2:34" x14ac:dyDescent="0.2">
      <c r="B17" s="11" t="s">
        <v>92</v>
      </c>
      <c r="C17" s="12">
        <f>+'[1]RDG Vodovod Pula'!I14</f>
        <v>22815472</v>
      </c>
      <c r="D17" s="12">
        <f>+$C$17*(D50/$C$50)</f>
        <v>22852443.898050986</v>
      </c>
      <c r="E17" s="13">
        <f>+'RDG bez projekta'!E15</f>
        <v>22889415.796101972</v>
      </c>
      <c r="F17" s="13">
        <f>+'RDG bez projekta'!F15</f>
        <v>22926387.694152959</v>
      </c>
      <c r="G17" s="13">
        <f>+'RDG bez projekta'!G15</f>
        <v>22963359.592203945</v>
      </c>
      <c r="H17" s="13">
        <f>+'RDG bez projekta'!H15</f>
        <v>23000331.490254931</v>
      </c>
      <c r="I17" s="13">
        <f>+'RDG bez projekta'!I15</f>
        <v>23012284.766227033</v>
      </c>
      <c r="J17" s="13">
        <f>+'RDG bez projekta'!J15</f>
        <v>23024238.042199135</v>
      </c>
      <c r="K17" s="13">
        <f>+'RDG bez projekta'!K15</f>
        <v>23036191.318171229</v>
      </c>
      <c r="L17" s="13">
        <f>+'RDG bez projekta'!L15</f>
        <v>23048144.594143327</v>
      </c>
      <c r="M17" s="13">
        <f>+'RDG bez projekta'!M15</f>
        <v>23060097.870115429</v>
      </c>
      <c r="N17" s="13">
        <f>+'RDG bez projekta'!N15</f>
        <v>23072051.146087527</v>
      </c>
      <c r="O17" s="13">
        <f>+'RDG bez projekta'!O15</f>
        <v>23084004.422059622</v>
      </c>
      <c r="P17" s="13">
        <f>+'RDG bez projekta'!P15</f>
        <v>23088212.578063212</v>
      </c>
      <c r="Q17" s="13">
        <f>+'RDG bez projekta'!Q15</f>
        <v>23092420.734066799</v>
      </c>
      <c r="R17" s="13">
        <f>+'RDG bez projekta'!R15</f>
        <v>23096628.890070386</v>
      </c>
      <c r="S17" s="13">
        <f>+'RDG bez projekta'!S15</f>
        <v>23100837.046073973</v>
      </c>
      <c r="T17" s="13">
        <f>+'RDG bez projekta'!T15</f>
        <v>23105045.202077556</v>
      </c>
      <c r="U17" s="13">
        <f>+'RDG bez projekta'!U15</f>
        <v>23109253.358081143</v>
      </c>
      <c r="V17" s="13">
        <f>+'RDG bez projekta'!V15</f>
        <v>23113461.51408473</v>
      </c>
      <c r="W17" s="13">
        <f>+'RDG bez projekta'!W15</f>
        <v>23117669.670088321</v>
      </c>
      <c r="X17" s="13">
        <f>+'RDG bez projekta'!X15</f>
        <v>23121877.826091908</v>
      </c>
      <c r="Y17" s="13">
        <f>+'RDG bez projekta'!Y15</f>
        <v>23126085.982095491</v>
      </c>
      <c r="Z17" s="13">
        <f>+'RDG bez projekta'!Z15</f>
        <v>23130294.138099078</v>
      </c>
      <c r="AA17" s="13">
        <f>+'RDG bez projekta'!AA15</f>
        <v>23134502.294102665</v>
      </c>
      <c r="AB17" s="13">
        <f>+'RDG bez projekta'!AB15</f>
        <v>23138710.450106252</v>
      </c>
      <c r="AC17" s="13">
        <f>+'RDG bez projekta'!AC15</f>
        <v>23142918.606109839</v>
      </c>
      <c r="AD17" s="13">
        <f>+'RDG bez projekta'!AD15</f>
        <v>23147126.762113422</v>
      </c>
      <c r="AE17" s="13">
        <f>+'RDG bez projekta'!AE15</f>
        <v>23151334.918117009</v>
      </c>
      <c r="AF17" s="13">
        <f>+'RDG bez projekta'!AF15</f>
        <v>23155543.074120604</v>
      </c>
      <c r="AG17" s="13">
        <f>+'RDG bez projekta'!AG15</f>
        <v>23159751.230124187</v>
      </c>
      <c r="AH17" s="13">
        <f>+'RDG bez projekta'!AH15</f>
        <v>23163959.386127774</v>
      </c>
    </row>
    <row r="18" spans="2:34" x14ac:dyDescent="0.2">
      <c r="B18" s="11" t="s">
        <v>93</v>
      </c>
      <c r="C18" s="12">
        <f>+'[1]RDG Vodovod Pula'!I15</f>
        <v>17160464</v>
      </c>
      <c r="D18" s="12">
        <f>+C18</f>
        <v>17160464</v>
      </c>
      <c r="E18" s="13">
        <f>+'RDG bez projekta'!E16</f>
        <v>17160464</v>
      </c>
      <c r="F18" s="13">
        <f>+'RDG bez projekta'!F16</f>
        <v>17160464</v>
      </c>
      <c r="G18" s="13">
        <f>+'RDG bez projekta'!G16</f>
        <v>17160464</v>
      </c>
      <c r="H18" s="13">
        <f>+'RDG bez projekta'!H16</f>
        <v>17160464</v>
      </c>
      <c r="I18" s="13">
        <f>+'RDG bez projekta'!I16</f>
        <v>17160464</v>
      </c>
      <c r="J18" s="13">
        <f>+'RDG bez projekta'!J16</f>
        <v>17160464</v>
      </c>
      <c r="K18" s="13">
        <f>+'RDG bez projekta'!K16</f>
        <v>17160464</v>
      </c>
      <c r="L18" s="13">
        <f>+'RDG bez projekta'!L16</f>
        <v>17160464</v>
      </c>
      <c r="M18" s="13">
        <f>+'RDG bez projekta'!M16</f>
        <v>17160464</v>
      </c>
      <c r="N18" s="13">
        <f>+'RDG bez projekta'!N16</f>
        <v>17160464</v>
      </c>
      <c r="O18" s="13">
        <f>+'RDG bez projekta'!O16</f>
        <v>17160464</v>
      </c>
      <c r="P18" s="13">
        <f>+'RDG bez projekta'!P16</f>
        <v>17160464</v>
      </c>
      <c r="Q18" s="13">
        <f>+'RDG bez projekta'!Q16</f>
        <v>17160464</v>
      </c>
      <c r="R18" s="13">
        <f>+'RDG bez projekta'!R16</f>
        <v>17160464</v>
      </c>
      <c r="S18" s="13">
        <f>+'RDG bez projekta'!S16</f>
        <v>17160464</v>
      </c>
      <c r="T18" s="13">
        <f>+'RDG bez projekta'!T16</f>
        <v>17160464</v>
      </c>
      <c r="U18" s="13">
        <f>+'RDG bez projekta'!U16</f>
        <v>17160464</v>
      </c>
      <c r="V18" s="13">
        <f>+'RDG bez projekta'!V16</f>
        <v>17160464</v>
      </c>
      <c r="W18" s="13">
        <f>+'RDG bez projekta'!W16</f>
        <v>17160464</v>
      </c>
      <c r="X18" s="13">
        <f>+'RDG bez projekta'!X16</f>
        <v>17160464</v>
      </c>
      <c r="Y18" s="13">
        <f>+'RDG bez projekta'!Y16</f>
        <v>17160464</v>
      </c>
      <c r="Z18" s="13">
        <f>+'RDG bez projekta'!Z16</f>
        <v>17160464</v>
      </c>
      <c r="AA18" s="13">
        <f>+'RDG bez projekta'!AA16</f>
        <v>17160464</v>
      </c>
      <c r="AB18" s="13">
        <f>+'RDG bez projekta'!AB16</f>
        <v>17160464</v>
      </c>
      <c r="AC18" s="13">
        <f>+'RDG bez projekta'!AC16</f>
        <v>17160464</v>
      </c>
      <c r="AD18" s="13">
        <f>+'RDG bez projekta'!AD16</f>
        <v>17160464</v>
      </c>
      <c r="AE18" s="13">
        <f>+'RDG bez projekta'!AE16</f>
        <v>17160464</v>
      </c>
      <c r="AF18" s="13">
        <f>+'RDG bez projekta'!AF16</f>
        <v>17160464</v>
      </c>
      <c r="AG18" s="13">
        <f>+'RDG bez projekta'!AG16</f>
        <v>17160464</v>
      </c>
      <c r="AH18" s="13">
        <f>+'RDG bez projekta'!AH16</f>
        <v>17160464</v>
      </c>
    </row>
    <row r="19" spans="2:34" x14ac:dyDescent="0.2">
      <c r="B19" s="14" t="s">
        <v>94</v>
      </c>
      <c r="C19" s="15">
        <f>+'[2]RDG s projektom'!E19+'[2]RDG s projektom'!E20</f>
        <v>0</v>
      </c>
      <c r="D19" s="15">
        <f>+'[2]RDG s projektom'!F19+'[2]RDG s projektom'!F20</f>
        <v>0</v>
      </c>
      <c r="E19" s="15">
        <f>+'RDG bez projekta'!E17</f>
        <v>0</v>
      </c>
      <c r="F19" s="15">
        <f>+'RDG bez projekta'!F17</f>
        <v>0</v>
      </c>
      <c r="G19" s="15">
        <f>+'RDG bez projekta'!G17</f>
        <v>0</v>
      </c>
      <c r="H19" s="15">
        <f>+'RDG bez projekta'!H17</f>
        <v>1397151.1710160375</v>
      </c>
      <c r="I19" s="15">
        <f>+'RDG bez projekta'!I17</f>
        <v>1426184.5623203851</v>
      </c>
      <c r="J19" s="15">
        <f>+'RDG bez projekta'!J17</f>
        <v>1451431.910146472</v>
      </c>
      <c r="K19" s="15">
        <f>+'RDG bez projekta'!K17</f>
        <v>1476679.2579725592</v>
      </c>
      <c r="L19" s="15">
        <f>+'RDG bez projekta'!L17</f>
        <v>1501926.6057986461</v>
      </c>
      <c r="M19" s="15">
        <f>+'RDG bez projekta'!M17</f>
        <v>1527173.953624733</v>
      </c>
      <c r="N19" s="15">
        <f>+'RDG bez projekta'!N17</f>
        <v>1552421.3014508199</v>
      </c>
      <c r="O19" s="15">
        <f>+'RDG bez projekta'!O17</f>
        <v>1577668.6492769069</v>
      </c>
      <c r="P19" s="15">
        <f>+'RDG bez projekta'!P17</f>
        <v>1602915.997102994</v>
      </c>
      <c r="Q19" s="15">
        <f>+'RDG bez projekta'!Q17</f>
        <v>1628163.3449290809</v>
      </c>
      <c r="R19" s="15">
        <f>+'RDG bez projekta'!R17</f>
        <v>1653410.6927551678</v>
      </c>
      <c r="S19" s="15">
        <f>+'RDG bez projekta'!S17</f>
        <v>1678658.0405812548</v>
      </c>
      <c r="T19" s="15">
        <f>+'RDG bez projekta'!T17</f>
        <v>1703905.3884073417</v>
      </c>
      <c r="U19" s="15">
        <f>+'RDG bez projekta'!U17</f>
        <v>1729152.7362334286</v>
      </c>
      <c r="V19" s="15">
        <f>+'RDG bez projekta'!V17</f>
        <v>1754400.0840595155</v>
      </c>
      <c r="W19" s="15">
        <f>+'RDG bez projekta'!W17</f>
        <v>1779647.4318856024</v>
      </c>
      <c r="X19" s="15">
        <f>+'RDG bez projekta'!X17</f>
        <v>1804894.7797116893</v>
      </c>
      <c r="Y19" s="15">
        <f>+'RDG bez projekta'!Y17</f>
        <v>1830142.1275377763</v>
      </c>
      <c r="Z19" s="15">
        <f>+'RDG bez projekta'!Z17</f>
        <v>1855389.4753638632</v>
      </c>
      <c r="AA19" s="15">
        <f>+'RDG bez projekta'!AA17</f>
        <v>1880636.8231899501</v>
      </c>
      <c r="AB19" s="15">
        <f>+'RDG bez projekta'!AB17</f>
        <v>1905884.171016037</v>
      </c>
      <c r="AC19" s="15">
        <f>+'RDG bez projekta'!AC17</f>
        <v>1931131.5188421241</v>
      </c>
      <c r="AD19" s="15">
        <f>+'RDG bez projekta'!AD17</f>
        <v>1956378.8666682111</v>
      </c>
      <c r="AE19" s="15">
        <f>+'RDG bez projekta'!AE17</f>
        <v>1956378.8666682113</v>
      </c>
      <c r="AF19" s="15">
        <f>+'RDG bez projekta'!AF17</f>
        <v>1956378.8666682113</v>
      </c>
      <c r="AG19" s="15">
        <f>+'RDG bez projekta'!AG17</f>
        <v>1956378.8666682113</v>
      </c>
      <c r="AH19" s="15">
        <f>+'RDG bez projekta'!AH17</f>
        <v>1956378.8666682113</v>
      </c>
    </row>
    <row r="20" spans="2:34" x14ac:dyDescent="0.2">
      <c r="B20" s="41" t="s">
        <v>95</v>
      </c>
      <c r="C20" s="42">
        <v>0</v>
      </c>
      <c r="D20" s="42">
        <f>[1]Amortizacija!H36</f>
        <v>0</v>
      </c>
      <c r="E20" s="42">
        <f>[1]Amortizacija!I36</f>
        <v>0</v>
      </c>
      <c r="F20" s="42">
        <f>[1]Amortizacija!J36</f>
        <v>0</v>
      </c>
      <c r="G20" s="42">
        <f>[1]Amortizacija!K36</f>
        <v>0</v>
      </c>
      <c r="H20" s="42">
        <f>[1]Amortizacija!L36</f>
        <v>1123083.7733355351</v>
      </c>
      <c r="I20" s="42">
        <f>[1]Amortizacija!M36</f>
        <v>1123083.7733355351</v>
      </c>
      <c r="J20" s="42">
        <f>[1]Amortizacija!N36</f>
        <v>1123083.7733355351</v>
      </c>
      <c r="K20" s="42">
        <f>[1]Amortizacija!O36</f>
        <v>1123083.7733355351</v>
      </c>
      <c r="L20" s="42">
        <f>[1]Amortizacija!P36</f>
        <v>1123083.7733355351</v>
      </c>
      <c r="M20" s="42">
        <f>[1]Amortizacija!Q36</f>
        <v>1123083.7733355351</v>
      </c>
      <c r="N20" s="42">
        <f>[1]Amortizacija!R36</f>
        <v>1123083.7733355351</v>
      </c>
      <c r="O20" s="42">
        <f>[1]Amortizacija!S36</f>
        <v>1123083.7733355351</v>
      </c>
      <c r="P20" s="42">
        <f>[1]Amortizacija!T36</f>
        <v>1123083.7733355351</v>
      </c>
      <c r="Q20" s="42">
        <f>[1]Amortizacija!U36</f>
        <v>1123083.7733355351</v>
      </c>
      <c r="R20" s="42">
        <f>[1]Amortizacija!V36</f>
        <v>1123083.7733355351</v>
      </c>
      <c r="S20" s="42">
        <f>[1]Amortizacija!W36</f>
        <v>1123083.7733355351</v>
      </c>
      <c r="T20" s="42">
        <f>[1]Amortizacija!X36</f>
        <v>1123083.7733355351</v>
      </c>
      <c r="U20" s="42">
        <f>[1]Amortizacija!Y36</f>
        <v>1123083.7733355351</v>
      </c>
      <c r="V20" s="42">
        <f>[1]Amortizacija!Z36</f>
        <v>1123083.7733355351</v>
      </c>
      <c r="W20" s="42">
        <f>[1]Amortizacija!AA36</f>
        <v>1123083.7733355351</v>
      </c>
      <c r="X20" s="42">
        <f>[1]Amortizacija!AB36</f>
        <v>1123083.7733355351</v>
      </c>
      <c r="Y20" s="42">
        <f>[1]Amortizacija!AC36</f>
        <v>1123083.7733355351</v>
      </c>
      <c r="Z20" s="42">
        <f>[1]Amortizacija!AD36</f>
        <v>1123083.7733355351</v>
      </c>
      <c r="AA20" s="42">
        <f>[1]Amortizacija!AE36</f>
        <v>1123083.7733355351</v>
      </c>
      <c r="AB20" s="42">
        <f>[1]Amortizacija!AF36</f>
        <v>1123083.7733355351</v>
      </c>
      <c r="AC20" s="42">
        <f>[1]Amortizacija!AG36</f>
        <v>1123083.7733355351</v>
      </c>
      <c r="AD20" s="42">
        <f>[1]Amortizacija!AH36</f>
        <v>1123083.7733355351</v>
      </c>
      <c r="AE20" s="42">
        <f>[1]Amortizacija!AI36</f>
        <v>1123083.7733355351</v>
      </c>
      <c r="AF20" s="42">
        <f>[1]Amortizacija!AJ36</f>
        <v>1123083.7733355351</v>
      </c>
      <c r="AG20" s="42">
        <f>[1]Amortizacija!AK36</f>
        <v>1123083.7733355351</v>
      </c>
      <c r="AH20" s="42">
        <f>[1]Amortizacija!AL36</f>
        <v>1123083.7733355351</v>
      </c>
    </row>
    <row r="21" spans="2:34" x14ac:dyDescent="0.2">
      <c r="B21" s="11" t="s">
        <v>96</v>
      </c>
      <c r="C21" s="12">
        <f>+'[1]RDG Vodovod Pula'!I16</f>
        <v>2962723</v>
      </c>
      <c r="D21" s="12">
        <f>+C21</f>
        <v>2962723</v>
      </c>
      <c r="E21" s="13">
        <f>+'RDG bez projekta'!E18</f>
        <v>2962723</v>
      </c>
      <c r="F21" s="13">
        <f>+'RDG bez projekta'!F18</f>
        <v>2962723</v>
      </c>
      <c r="G21" s="13">
        <f>+'RDG bez projekta'!G18</f>
        <v>2962723</v>
      </c>
      <c r="H21" s="13">
        <f>+'RDG bez projekta'!H18</f>
        <v>2962723</v>
      </c>
      <c r="I21" s="13">
        <f>+'RDG bez projekta'!I18</f>
        <v>2962723</v>
      </c>
      <c r="J21" s="13">
        <f>+'RDG bez projekta'!J18</f>
        <v>2962723</v>
      </c>
      <c r="K21" s="13">
        <f>+'RDG bez projekta'!K18</f>
        <v>2962723</v>
      </c>
      <c r="L21" s="13">
        <f>+'RDG bez projekta'!L18</f>
        <v>2962723</v>
      </c>
      <c r="M21" s="13">
        <f>+'RDG bez projekta'!M18</f>
        <v>2962723</v>
      </c>
      <c r="N21" s="13">
        <f>+'RDG bez projekta'!N18</f>
        <v>2962723</v>
      </c>
      <c r="O21" s="13">
        <f>+'RDG bez projekta'!O18</f>
        <v>2962723</v>
      </c>
      <c r="P21" s="13">
        <f>+'RDG bez projekta'!P18</f>
        <v>2962723</v>
      </c>
      <c r="Q21" s="13">
        <f>+'RDG bez projekta'!Q18</f>
        <v>2962723</v>
      </c>
      <c r="R21" s="13">
        <f>+'RDG bez projekta'!R18</f>
        <v>2962723</v>
      </c>
      <c r="S21" s="13">
        <f>+'RDG bez projekta'!S18</f>
        <v>2962723</v>
      </c>
      <c r="T21" s="13">
        <f>+'RDG bez projekta'!T18</f>
        <v>2962723</v>
      </c>
      <c r="U21" s="13">
        <f>+'RDG bez projekta'!U18</f>
        <v>2962723</v>
      </c>
      <c r="V21" s="13">
        <f>+'RDG bez projekta'!V18</f>
        <v>2962723</v>
      </c>
      <c r="W21" s="13">
        <f>+'RDG bez projekta'!W18</f>
        <v>2962723</v>
      </c>
      <c r="X21" s="13">
        <f>+'RDG bez projekta'!X18</f>
        <v>2962723</v>
      </c>
      <c r="Y21" s="13">
        <f>+'RDG bez projekta'!Y18</f>
        <v>2962723</v>
      </c>
      <c r="Z21" s="13">
        <f>+'RDG bez projekta'!Z18</f>
        <v>2962723</v>
      </c>
      <c r="AA21" s="13">
        <f>+'RDG bez projekta'!AA18</f>
        <v>2962723</v>
      </c>
      <c r="AB21" s="13">
        <f>+'RDG bez projekta'!AB18</f>
        <v>2962723</v>
      </c>
      <c r="AC21" s="13">
        <f>+'RDG bez projekta'!AC18</f>
        <v>2962723</v>
      </c>
      <c r="AD21" s="13">
        <f>+'RDG bez projekta'!AD18</f>
        <v>2962723</v>
      </c>
      <c r="AE21" s="13">
        <f>+'RDG bez projekta'!AE18</f>
        <v>2962723</v>
      </c>
      <c r="AF21" s="13">
        <f>+'RDG bez projekta'!AF18</f>
        <v>2962723</v>
      </c>
      <c r="AG21" s="13">
        <f>+'RDG bez projekta'!AG18</f>
        <v>2962723</v>
      </c>
      <c r="AH21" s="13">
        <f>+'RDG bez projekta'!AH18</f>
        <v>2962723</v>
      </c>
    </row>
    <row r="22" spans="2:34" x14ac:dyDescent="0.2">
      <c r="B22" s="11" t="s">
        <v>97</v>
      </c>
      <c r="C22" s="12">
        <f>+'[1]RDG Vodovod Pula'!I17</f>
        <v>1524778</v>
      </c>
      <c r="D22" s="12">
        <f>+C22</f>
        <v>1524778</v>
      </c>
      <c r="E22" s="13">
        <f>+'RDG bez projekta'!E19</f>
        <v>1524778</v>
      </c>
      <c r="F22" s="13">
        <f>+'RDG bez projekta'!F19</f>
        <v>1524778</v>
      </c>
      <c r="G22" s="13">
        <f>+'RDG bez projekta'!G19</f>
        <v>1524778</v>
      </c>
      <c r="H22" s="13">
        <f>+'RDG bez projekta'!H19</f>
        <v>1524778</v>
      </c>
      <c r="I22" s="13">
        <f>+'RDG bez projekta'!I19</f>
        <v>1524778</v>
      </c>
      <c r="J22" s="13">
        <f>+'RDG bez projekta'!J19</f>
        <v>1524778</v>
      </c>
      <c r="K22" s="13">
        <f>+'RDG bez projekta'!K19</f>
        <v>1524778</v>
      </c>
      <c r="L22" s="13">
        <f>+'RDG bez projekta'!L19</f>
        <v>1524778</v>
      </c>
      <c r="M22" s="13">
        <f>+'RDG bez projekta'!M19</f>
        <v>1524778</v>
      </c>
      <c r="N22" s="13">
        <f>+'RDG bez projekta'!N19</f>
        <v>1524778</v>
      </c>
      <c r="O22" s="13">
        <f>+'RDG bez projekta'!O19</f>
        <v>1524778</v>
      </c>
      <c r="P22" s="13">
        <f>+'RDG bez projekta'!P19</f>
        <v>1524778</v>
      </c>
      <c r="Q22" s="13">
        <f>+'RDG bez projekta'!Q19</f>
        <v>1524778</v>
      </c>
      <c r="R22" s="13">
        <f>+'RDG bez projekta'!R19</f>
        <v>1524778</v>
      </c>
      <c r="S22" s="13">
        <f>+'RDG bez projekta'!S19</f>
        <v>1524778</v>
      </c>
      <c r="T22" s="13">
        <f>+'RDG bez projekta'!T19</f>
        <v>1524778</v>
      </c>
      <c r="U22" s="13">
        <f>+'RDG bez projekta'!U19</f>
        <v>1524778</v>
      </c>
      <c r="V22" s="13">
        <f>+'RDG bez projekta'!V19</f>
        <v>1524778</v>
      </c>
      <c r="W22" s="13">
        <f>+'RDG bez projekta'!W19</f>
        <v>1524778</v>
      </c>
      <c r="X22" s="13">
        <f>+'RDG bez projekta'!X19</f>
        <v>1524778</v>
      </c>
      <c r="Y22" s="13">
        <f>+'RDG bez projekta'!Y19</f>
        <v>1524778</v>
      </c>
      <c r="Z22" s="13">
        <f>+'RDG bez projekta'!Z19</f>
        <v>1524778</v>
      </c>
      <c r="AA22" s="13">
        <f>+'RDG bez projekta'!AA19</f>
        <v>1524778</v>
      </c>
      <c r="AB22" s="13">
        <f>+'RDG bez projekta'!AB19</f>
        <v>1524778</v>
      </c>
      <c r="AC22" s="13">
        <f>+'RDG bez projekta'!AC19</f>
        <v>1524778</v>
      </c>
      <c r="AD22" s="13">
        <f>+'RDG bez projekta'!AD19</f>
        <v>1524778</v>
      </c>
      <c r="AE22" s="13">
        <f>+'RDG bez projekta'!AE19</f>
        <v>1524778</v>
      </c>
      <c r="AF22" s="13">
        <f>+'RDG bez projekta'!AF19</f>
        <v>1524778</v>
      </c>
      <c r="AG22" s="13">
        <f>+'RDG bez projekta'!AG19</f>
        <v>1524778</v>
      </c>
      <c r="AH22" s="13">
        <f>+'RDG bez projekta'!AH19</f>
        <v>1524778</v>
      </c>
    </row>
    <row r="23" spans="2:34" x14ac:dyDescent="0.2">
      <c r="B23" s="11" t="s">
        <v>98</v>
      </c>
      <c r="C23" s="12">
        <f>+'[1]RDG Vodovod Pula'!I18</f>
        <v>1140392</v>
      </c>
      <c r="D23" s="12">
        <f>+C23</f>
        <v>1140392</v>
      </c>
      <c r="E23" s="13">
        <f>+'RDG bez projekta'!E20</f>
        <v>1140392</v>
      </c>
      <c r="F23" s="13">
        <f>+'RDG bez projekta'!F20</f>
        <v>1140392</v>
      </c>
      <c r="G23" s="13">
        <f>+'RDG bez projekta'!G20</f>
        <v>1140392</v>
      </c>
      <c r="H23" s="13">
        <f>+'RDG bez projekta'!H20</f>
        <v>1140392</v>
      </c>
      <c r="I23" s="13">
        <f>+'RDG bez projekta'!I20</f>
        <v>1140392</v>
      </c>
      <c r="J23" s="13">
        <f>+'RDG bez projekta'!J20</f>
        <v>1140392</v>
      </c>
      <c r="K23" s="13">
        <f>+'RDG bez projekta'!K20</f>
        <v>1140392</v>
      </c>
      <c r="L23" s="13">
        <f>+'RDG bez projekta'!L20</f>
        <v>1140392</v>
      </c>
      <c r="M23" s="13">
        <f>+'RDG bez projekta'!M20</f>
        <v>1140392</v>
      </c>
      <c r="N23" s="13">
        <f>+'RDG bez projekta'!N20</f>
        <v>1140392</v>
      </c>
      <c r="O23" s="13">
        <f>+'RDG bez projekta'!O20</f>
        <v>1140392</v>
      </c>
      <c r="P23" s="13">
        <f>+'RDG bez projekta'!P20</f>
        <v>1140392</v>
      </c>
      <c r="Q23" s="13">
        <f>+'RDG bez projekta'!Q20</f>
        <v>1140392</v>
      </c>
      <c r="R23" s="13">
        <f>+'RDG bez projekta'!R20</f>
        <v>1140392</v>
      </c>
      <c r="S23" s="13">
        <f>+'RDG bez projekta'!S20</f>
        <v>1140392</v>
      </c>
      <c r="T23" s="13">
        <f>+'RDG bez projekta'!T20</f>
        <v>1140392</v>
      </c>
      <c r="U23" s="13">
        <f>+'RDG bez projekta'!U20</f>
        <v>1140392</v>
      </c>
      <c r="V23" s="13">
        <f>+'RDG bez projekta'!V20</f>
        <v>1140392</v>
      </c>
      <c r="W23" s="13">
        <f>+'RDG bez projekta'!W20</f>
        <v>1140392</v>
      </c>
      <c r="X23" s="13">
        <f>+'RDG bez projekta'!X20</f>
        <v>1140392</v>
      </c>
      <c r="Y23" s="13">
        <f>+'RDG bez projekta'!Y20</f>
        <v>1140392</v>
      </c>
      <c r="Z23" s="13">
        <f>+'RDG bez projekta'!Z20</f>
        <v>1140392</v>
      </c>
      <c r="AA23" s="13">
        <f>+'RDG bez projekta'!AA20</f>
        <v>1140392</v>
      </c>
      <c r="AB23" s="13">
        <f>+'RDG bez projekta'!AB20</f>
        <v>1140392</v>
      </c>
      <c r="AC23" s="13">
        <f>+'RDG bez projekta'!AC20</f>
        <v>1140392</v>
      </c>
      <c r="AD23" s="13">
        <f>+'RDG bez projekta'!AD20</f>
        <v>1140392</v>
      </c>
      <c r="AE23" s="13">
        <f>+'RDG bez projekta'!AE20</f>
        <v>1140392</v>
      </c>
      <c r="AF23" s="13">
        <f>+'RDG bez projekta'!AF20</f>
        <v>1140392</v>
      </c>
      <c r="AG23" s="13">
        <f>+'RDG bez projekta'!AG20</f>
        <v>1140392</v>
      </c>
      <c r="AH23" s="13">
        <f>+'RDG bez projekta'!AH20</f>
        <v>1140392</v>
      </c>
    </row>
    <row r="24" spans="2:34" x14ac:dyDescent="0.2">
      <c r="B24" s="11" t="s">
        <v>99</v>
      </c>
      <c r="C24" s="12">
        <f>+'[1]RDG Vodovod Pula'!I19</f>
        <v>3051287</v>
      </c>
      <c r="D24" s="12">
        <v>3074385.7132658712</v>
      </c>
      <c r="E24" s="13">
        <f>+'RDG bez projekta'!E21</f>
        <v>3097484.4265317651</v>
      </c>
      <c r="F24" s="13">
        <f>+'RDG bez projekta'!F21</f>
        <v>3120583.1397976177</v>
      </c>
      <c r="G24" s="13">
        <f>+'RDG bez projekta'!G21</f>
        <v>3143681.8530634828</v>
      </c>
      <c r="H24" s="13">
        <f>+'RDG bez projekta'!H21</f>
        <v>3166780.5663293642</v>
      </c>
      <c r="I24" s="13">
        <f>+'RDG bez projekta'!I21</f>
        <v>3174248.5435991921</v>
      </c>
      <c r="J24" s="13">
        <f>+'RDG bez projekta'!J21</f>
        <v>3181716.5208690204</v>
      </c>
      <c r="K24" s="13">
        <f>+'RDG bez projekta'!K21</f>
        <v>3189184.4981388473</v>
      </c>
      <c r="L24" s="13">
        <f>+'RDG bez projekta'!L21</f>
        <v>3196652.4754086905</v>
      </c>
      <c r="M24" s="13">
        <f>+'RDG bez projekta'!M21</f>
        <v>3204120.4526785333</v>
      </c>
      <c r="N24" s="13">
        <f>+'RDG bez projekta'!N21</f>
        <v>3211588.4299483635</v>
      </c>
      <c r="O24" s="13">
        <f>+'RDG bez projekta'!O21</f>
        <v>3219056.4072181913</v>
      </c>
      <c r="P24" s="13">
        <f>+'RDG bez projekta'!P21</f>
        <v>3221685.5118633085</v>
      </c>
      <c r="Q24" s="13">
        <f>+'RDG bez projekta'!Q21</f>
        <v>3224314.6165084261</v>
      </c>
      <c r="R24" s="13">
        <f>+'RDG bez projekta'!R21</f>
        <v>3226943.7211535433</v>
      </c>
      <c r="S24" s="13">
        <f>+'RDG bez projekta'!S21</f>
        <v>3229572.8257986936</v>
      </c>
      <c r="T24" s="13">
        <f>+'RDG bez projekta'!T21</f>
        <v>3232201.9304437963</v>
      </c>
      <c r="U24" s="13">
        <f>+'RDG bez projekta'!U21</f>
        <v>3234831.0350889284</v>
      </c>
      <c r="V24" s="13">
        <f>+'RDG bez projekta'!V21</f>
        <v>3237460.1397340754</v>
      </c>
      <c r="W24" s="13">
        <f>+'RDG bez projekta'!W21</f>
        <v>3240089.2443791809</v>
      </c>
      <c r="X24" s="13">
        <f>+'RDG bez projekta'!X21</f>
        <v>3242718.3490242986</v>
      </c>
      <c r="Y24" s="13">
        <f>+'RDG bez projekta'!Y21</f>
        <v>3245347.4536694307</v>
      </c>
      <c r="Z24" s="13">
        <f>+'RDG bez projekta'!Z21</f>
        <v>3247976.5583145479</v>
      </c>
      <c r="AA24" s="13">
        <f>+'RDG bez projekta'!AA21</f>
        <v>3250605.6629596688</v>
      </c>
      <c r="AB24" s="13">
        <f>+'RDG bez projekta'!AB21</f>
        <v>3253234.7676048009</v>
      </c>
      <c r="AC24" s="13">
        <f>+'RDG bez projekta'!AC21</f>
        <v>3255863.8722499181</v>
      </c>
      <c r="AD24" s="13">
        <f>+'RDG bez projekta'!AD21</f>
        <v>3258492.9768950352</v>
      </c>
      <c r="AE24" s="13">
        <f>+'RDG bez projekta'!AE21</f>
        <v>3261122.0815401706</v>
      </c>
      <c r="AF24" s="13">
        <f>+'RDG bez projekta'!AF21</f>
        <v>3263751.1861852873</v>
      </c>
      <c r="AG24" s="13">
        <f>+'RDG bez projekta'!AG21</f>
        <v>3266380.2908304203</v>
      </c>
      <c r="AH24" s="13">
        <f>+'RDG bez projekta'!AH21</f>
        <v>3269009.3954755357</v>
      </c>
    </row>
    <row r="25" spans="2:34" x14ac:dyDescent="0.2">
      <c r="B25" s="8" t="s">
        <v>50</v>
      </c>
      <c r="C25" s="9">
        <f>SUM(C26:C28)</f>
        <v>530510</v>
      </c>
      <c r="D25" s="9">
        <f t="shared" ref="D25:AG25" si="5">SUM(D26:D28)</f>
        <v>530510</v>
      </c>
      <c r="E25" s="10">
        <f t="shared" si="5"/>
        <v>530510</v>
      </c>
      <c r="F25" s="10">
        <f t="shared" si="5"/>
        <v>530510</v>
      </c>
      <c r="G25" s="10">
        <f t="shared" si="5"/>
        <v>530510</v>
      </c>
      <c r="H25" s="10">
        <f t="shared" si="5"/>
        <v>530510</v>
      </c>
      <c r="I25" s="10">
        <f t="shared" si="5"/>
        <v>530510</v>
      </c>
      <c r="J25" s="10">
        <f t="shared" si="5"/>
        <v>530510</v>
      </c>
      <c r="K25" s="10">
        <f t="shared" si="5"/>
        <v>530510</v>
      </c>
      <c r="L25" s="10">
        <f t="shared" si="5"/>
        <v>530510</v>
      </c>
      <c r="M25" s="10">
        <f t="shared" si="5"/>
        <v>530510</v>
      </c>
      <c r="N25" s="10">
        <f t="shared" si="5"/>
        <v>530510</v>
      </c>
      <c r="O25" s="10">
        <f t="shared" si="5"/>
        <v>530510</v>
      </c>
      <c r="P25" s="10">
        <f t="shared" si="5"/>
        <v>530510</v>
      </c>
      <c r="Q25" s="10">
        <f t="shared" si="5"/>
        <v>530510</v>
      </c>
      <c r="R25" s="10">
        <f t="shared" si="5"/>
        <v>530510</v>
      </c>
      <c r="S25" s="10">
        <f t="shared" si="5"/>
        <v>530510</v>
      </c>
      <c r="T25" s="10">
        <f t="shared" si="5"/>
        <v>530510</v>
      </c>
      <c r="U25" s="10">
        <f t="shared" si="5"/>
        <v>530510</v>
      </c>
      <c r="V25" s="10">
        <f t="shared" si="5"/>
        <v>530510</v>
      </c>
      <c r="W25" s="10">
        <f t="shared" si="5"/>
        <v>530510</v>
      </c>
      <c r="X25" s="10">
        <f t="shared" si="5"/>
        <v>530510</v>
      </c>
      <c r="Y25" s="10">
        <f t="shared" si="5"/>
        <v>530510</v>
      </c>
      <c r="Z25" s="10">
        <f t="shared" si="5"/>
        <v>530510</v>
      </c>
      <c r="AA25" s="10">
        <f t="shared" si="5"/>
        <v>530510</v>
      </c>
      <c r="AB25" s="10">
        <f t="shared" si="5"/>
        <v>530510</v>
      </c>
      <c r="AC25" s="10">
        <f t="shared" si="5"/>
        <v>530510</v>
      </c>
      <c r="AD25" s="10">
        <f t="shared" si="5"/>
        <v>530510</v>
      </c>
      <c r="AE25" s="10">
        <f t="shared" si="5"/>
        <v>530510</v>
      </c>
      <c r="AF25" s="10">
        <f t="shared" si="5"/>
        <v>530510</v>
      </c>
      <c r="AG25" s="10">
        <f t="shared" si="5"/>
        <v>530510</v>
      </c>
      <c r="AH25" s="10">
        <f>SUM(AH26:AH28)</f>
        <v>530510</v>
      </c>
    </row>
    <row r="26" spans="2:34" x14ac:dyDescent="0.2">
      <c r="B26" s="11" t="s">
        <v>51</v>
      </c>
      <c r="C26" s="12">
        <f>+'[1]RDG Vodovod Pula'!I21</f>
        <v>0</v>
      </c>
      <c r="D26" s="12">
        <f t="shared" ref="D26:D28" si="6">+C26</f>
        <v>0</v>
      </c>
      <c r="E26" s="13">
        <f>+'RDG bez projekta'!E23</f>
        <v>0</v>
      </c>
      <c r="F26" s="13">
        <f>+'RDG bez projekta'!F23</f>
        <v>0</v>
      </c>
      <c r="G26" s="13">
        <f>+'RDG bez projekta'!G23</f>
        <v>0</v>
      </c>
      <c r="H26" s="13">
        <f>+'RDG bez projekta'!H23</f>
        <v>0</v>
      </c>
      <c r="I26" s="13">
        <f>+'RDG bez projekta'!I23</f>
        <v>0</v>
      </c>
      <c r="J26" s="13">
        <f>+'RDG bez projekta'!J23</f>
        <v>0</v>
      </c>
      <c r="K26" s="13">
        <f>+'RDG bez projekta'!K23</f>
        <v>0</v>
      </c>
      <c r="L26" s="13">
        <f>+'RDG bez projekta'!L23</f>
        <v>0</v>
      </c>
      <c r="M26" s="13">
        <f>+'RDG bez projekta'!M23</f>
        <v>0</v>
      </c>
      <c r="N26" s="13">
        <f>+'RDG bez projekta'!N23</f>
        <v>0</v>
      </c>
      <c r="O26" s="13">
        <f>+'RDG bez projekta'!O23</f>
        <v>0</v>
      </c>
      <c r="P26" s="13">
        <f>+'RDG bez projekta'!P23</f>
        <v>0</v>
      </c>
      <c r="Q26" s="13">
        <f>+'RDG bez projekta'!Q23</f>
        <v>0</v>
      </c>
      <c r="R26" s="13">
        <f>+'RDG bez projekta'!R23</f>
        <v>0</v>
      </c>
      <c r="S26" s="13">
        <f>+'RDG bez projekta'!S23</f>
        <v>0</v>
      </c>
      <c r="T26" s="13">
        <f>+'RDG bez projekta'!T23</f>
        <v>0</v>
      </c>
      <c r="U26" s="13">
        <f>+'RDG bez projekta'!U23</f>
        <v>0</v>
      </c>
      <c r="V26" s="13">
        <f>+'RDG bez projekta'!V23</f>
        <v>0</v>
      </c>
      <c r="W26" s="13">
        <f>+'RDG bez projekta'!W23</f>
        <v>0</v>
      </c>
      <c r="X26" s="13">
        <f>+'RDG bez projekta'!X23</f>
        <v>0</v>
      </c>
      <c r="Y26" s="13">
        <f>+'RDG bez projekta'!Y23</f>
        <v>0</v>
      </c>
      <c r="Z26" s="13">
        <f>+'RDG bez projekta'!Z23</f>
        <v>0</v>
      </c>
      <c r="AA26" s="13">
        <f>+'RDG bez projekta'!AA23</f>
        <v>0</v>
      </c>
      <c r="AB26" s="13">
        <f>+'RDG bez projekta'!AB23</f>
        <v>0</v>
      </c>
      <c r="AC26" s="13">
        <f>+'RDG bez projekta'!AC23</f>
        <v>0</v>
      </c>
      <c r="AD26" s="13">
        <f>+'RDG bez projekta'!AD23</f>
        <v>0</v>
      </c>
      <c r="AE26" s="13">
        <f>+'RDG bez projekta'!AE23</f>
        <v>0</v>
      </c>
      <c r="AF26" s="13">
        <f>+'RDG bez projekta'!AF23</f>
        <v>0</v>
      </c>
      <c r="AG26" s="13">
        <f>+'RDG bez projekta'!AG23</f>
        <v>0</v>
      </c>
      <c r="AH26" s="13">
        <f>+'RDG bez projekta'!AH23</f>
        <v>0</v>
      </c>
    </row>
    <row r="27" spans="2:34" x14ac:dyDescent="0.2">
      <c r="B27" s="11" t="s">
        <v>52</v>
      </c>
      <c r="C27" s="12">
        <f>+'[1]RDG Vodovod Pula'!I22</f>
        <v>323480</v>
      </c>
      <c r="D27" s="12">
        <f t="shared" si="6"/>
        <v>323480</v>
      </c>
      <c r="E27" s="13">
        <f>+'RDG bez projekta'!E24</f>
        <v>323480</v>
      </c>
      <c r="F27" s="13">
        <f>+'RDG bez projekta'!F24</f>
        <v>323480</v>
      </c>
      <c r="G27" s="13">
        <f>+'RDG bez projekta'!G24</f>
        <v>323480</v>
      </c>
      <c r="H27" s="13">
        <f>+'RDG bez projekta'!H24</f>
        <v>323480</v>
      </c>
      <c r="I27" s="13">
        <f>+'RDG bez projekta'!I24</f>
        <v>323480</v>
      </c>
      <c r="J27" s="13">
        <f>+'RDG bez projekta'!J24</f>
        <v>323480</v>
      </c>
      <c r="K27" s="13">
        <f>+'RDG bez projekta'!K24</f>
        <v>323480</v>
      </c>
      <c r="L27" s="13">
        <f>+'RDG bez projekta'!L24</f>
        <v>323480</v>
      </c>
      <c r="M27" s="13">
        <f>+'RDG bez projekta'!M24</f>
        <v>323480</v>
      </c>
      <c r="N27" s="13">
        <f>+'RDG bez projekta'!N24</f>
        <v>323480</v>
      </c>
      <c r="O27" s="13">
        <f>+'RDG bez projekta'!O24</f>
        <v>323480</v>
      </c>
      <c r="P27" s="13">
        <f>+'RDG bez projekta'!P24</f>
        <v>323480</v>
      </c>
      <c r="Q27" s="13">
        <f>+'RDG bez projekta'!Q24</f>
        <v>323480</v>
      </c>
      <c r="R27" s="13">
        <f>+'RDG bez projekta'!R24</f>
        <v>323480</v>
      </c>
      <c r="S27" s="13">
        <f>+'RDG bez projekta'!S24</f>
        <v>323480</v>
      </c>
      <c r="T27" s="13">
        <f>+'RDG bez projekta'!T24</f>
        <v>323480</v>
      </c>
      <c r="U27" s="13">
        <f>+'RDG bez projekta'!U24</f>
        <v>323480</v>
      </c>
      <c r="V27" s="13">
        <f>+'RDG bez projekta'!V24</f>
        <v>323480</v>
      </c>
      <c r="W27" s="13">
        <f>+'RDG bez projekta'!W24</f>
        <v>323480</v>
      </c>
      <c r="X27" s="13">
        <f>+'RDG bez projekta'!X24</f>
        <v>323480</v>
      </c>
      <c r="Y27" s="13">
        <f>+'RDG bez projekta'!Y24</f>
        <v>323480</v>
      </c>
      <c r="Z27" s="13">
        <f>+'RDG bez projekta'!Z24</f>
        <v>323480</v>
      </c>
      <c r="AA27" s="13">
        <f>+'RDG bez projekta'!AA24</f>
        <v>323480</v>
      </c>
      <c r="AB27" s="13">
        <f>+'RDG bez projekta'!AB24</f>
        <v>323480</v>
      </c>
      <c r="AC27" s="13">
        <f>+'RDG bez projekta'!AC24</f>
        <v>323480</v>
      </c>
      <c r="AD27" s="13">
        <f>+'RDG bez projekta'!AD24</f>
        <v>323480</v>
      </c>
      <c r="AE27" s="13">
        <f>+'RDG bez projekta'!AE24</f>
        <v>323480</v>
      </c>
      <c r="AF27" s="13">
        <f>+'RDG bez projekta'!AF24</f>
        <v>323480</v>
      </c>
      <c r="AG27" s="13">
        <f>+'RDG bez projekta'!AG24</f>
        <v>323480</v>
      </c>
      <c r="AH27" s="13">
        <f>+'RDG bez projekta'!AH24</f>
        <v>323480</v>
      </c>
    </row>
    <row r="28" spans="2:34" x14ac:dyDescent="0.2">
      <c r="B28" s="11" t="s">
        <v>53</v>
      </c>
      <c r="C28" s="12">
        <f>+'[1]RDG Vodovod Pula'!I23</f>
        <v>207030</v>
      </c>
      <c r="D28" s="12">
        <f t="shared" si="6"/>
        <v>207030</v>
      </c>
      <c r="E28" s="13">
        <f>+'RDG bez projekta'!E25</f>
        <v>207030</v>
      </c>
      <c r="F28" s="13">
        <f>+'RDG bez projekta'!F25</f>
        <v>207030</v>
      </c>
      <c r="G28" s="13">
        <f>+'RDG bez projekta'!G25</f>
        <v>207030</v>
      </c>
      <c r="H28" s="13">
        <f>+'RDG bez projekta'!H25</f>
        <v>207030</v>
      </c>
      <c r="I28" s="13">
        <f>+'RDG bez projekta'!I25</f>
        <v>207030</v>
      </c>
      <c r="J28" s="13">
        <f>+'RDG bez projekta'!J25</f>
        <v>207030</v>
      </c>
      <c r="K28" s="13">
        <f>+'RDG bez projekta'!K25</f>
        <v>207030</v>
      </c>
      <c r="L28" s="13">
        <f>+'RDG bez projekta'!L25</f>
        <v>207030</v>
      </c>
      <c r="M28" s="13">
        <f>+'RDG bez projekta'!M25</f>
        <v>207030</v>
      </c>
      <c r="N28" s="13">
        <f>+'RDG bez projekta'!N25</f>
        <v>207030</v>
      </c>
      <c r="O28" s="13">
        <f>+'RDG bez projekta'!O25</f>
        <v>207030</v>
      </c>
      <c r="P28" s="13">
        <f>+'RDG bez projekta'!P25</f>
        <v>207030</v>
      </c>
      <c r="Q28" s="13">
        <f>+'RDG bez projekta'!Q25</f>
        <v>207030</v>
      </c>
      <c r="R28" s="13">
        <f>+'RDG bez projekta'!R25</f>
        <v>207030</v>
      </c>
      <c r="S28" s="13">
        <f>+'RDG bez projekta'!S25</f>
        <v>207030</v>
      </c>
      <c r="T28" s="13">
        <f>+'RDG bez projekta'!T25</f>
        <v>207030</v>
      </c>
      <c r="U28" s="13">
        <f>+'RDG bez projekta'!U25</f>
        <v>207030</v>
      </c>
      <c r="V28" s="13">
        <f>+'RDG bez projekta'!V25</f>
        <v>207030</v>
      </c>
      <c r="W28" s="13">
        <f>+'RDG bez projekta'!W25</f>
        <v>207030</v>
      </c>
      <c r="X28" s="13">
        <f>+'RDG bez projekta'!X25</f>
        <v>207030</v>
      </c>
      <c r="Y28" s="13">
        <f>+'RDG bez projekta'!Y25</f>
        <v>207030</v>
      </c>
      <c r="Z28" s="13">
        <f>+'RDG bez projekta'!Z25</f>
        <v>207030</v>
      </c>
      <c r="AA28" s="13">
        <f>+'RDG bez projekta'!AA25</f>
        <v>207030</v>
      </c>
      <c r="AB28" s="13">
        <f>+'RDG bez projekta'!AB25</f>
        <v>207030</v>
      </c>
      <c r="AC28" s="13">
        <f>+'RDG bez projekta'!AC25</f>
        <v>207030</v>
      </c>
      <c r="AD28" s="13">
        <f>+'RDG bez projekta'!AD25</f>
        <v>207030</v>
      </c>
      <c r="AE28" s="13">
        <f>+'RDG bez projekta'!AE25</f>
        <v>207030</v>
      </c>
      <c r="AF28" s="13">
        <f>+'RDG bez projekta'!AF25</f>
        <v>207030</v>
      </c>
      <c r="AG28" s="13">
        <f>+'RDG bez projekta'!AG25</f>
        <v>207030</v>
      </c>
      <c r="AH28" s="13">
        <f>+'RDG bez projekta'!AH25</f>
        <v>207030</v>
      </c>
    </row>
    <row r="29" spans="2:34" x14ac:dyDescent="0.2">
      <c r="B29" s="8" t="s">
        <v>54</v>
      </c>
      <c r="C29" s="9">
        <f>SUM(C30:C32)</f>
        <v>117475</v>
      </c>
      <c r="D29" s="9">
        <f t="shared" ref="D29:AH29" si="7">SUM(D30:D32)</f>
        <v>117475</v>
      </c>
      <c r="E29" s="10">
        <f t="shared" si="7"/>
        <v>117475</v>
      </c>
      <c r="F29" s="10">
        <f t="shared" si="7"/>
        <v>117475</v>
      </c>
      <c r="G29" s="10">
        <f t="shared" si="7"/>
        <v>117475</v>
      </c>
      <c r="H29" s="10">
        <f t="shared" si="7"/>
        <v>117475</v>
      </c>
      <c r="I29" s="10">
        <f t="shared" si="7"/>
        <v>117475</v>
      </c>
      <c r="J29" s="10">
        <f t="shared" si="7"/>
        <v>117475</v>
      </c>
      <c r="K29" s="10">
        <f t="shared" si="7"/>
        <v>117475</v>
      </c>
      <c r="L29" s="10">
        <f t="shared" si="7"/>
        <v>117475</v>
      </c>
      <c r="M29" s="10">
        <f t="shared" si="7"/>
        <v>117475</v>
      </c>
      <c r="N29" s="10">
        <f t="shared" si="7"/>
        <v>117475</v>
      </c>
      <c r="O29" s="10">
        <f t="shared" si="7"/>
        <v>117475</v>
      </c>
      <c r="P29" s="10">
        <f t="shared" si="7"/>
        <v>117475</v>
      </c>
      <c r="Q29" s="10">
        <f t="shared" si="7"/>
        <v>117475</v>
      </c>
      <c r="R29" s="10">
        <f t="shared" si="7"/>
        <v>117475</v>
      </c>
      <c r="S29" s="10">
        <f t="shared" si="7"/>
        <v>117475</v>
      </c>
      <c r="T29" s="10">
        <f t="shared" si="7"/>
        <v>117475</v>
      </c>
      <c r="U29" s="10">
        <f t="shared" si="7"/>
        <v>117475</v>
      </c>
      <c r="V29" s="10">
        <f t="shared" si="7"/>
        <v>117475</v>
      </c>
      <c r="W29" s="10">
        <f t="shared" si="7"/>
        <v>117475</v>
      </c>
      <c r="X29" s="10">
        <f t="shared" si="7"/>
        <v>117475</v>
      </c>
      <c r="Y29" s="10">
        <f t="shared" si="7"/>
        <v>117475</v>
      </c>
      <c r="Z29" s="10">
        <f t="shared" si="7"/>
        <v>117475</v>
      </c>
      <c r="AA29" s="10">
        <f t="shared" si="7"/>
        <v>117475</v>
      </c>
      <c r="AB29" s="10">
        <f t="shared" si="7"/>
        <v>117475</v>
      </c>
      <c r="AC29" s="10">
        <f t="shared" si="7"/>
        <v>117475</v>
      </c>
      <c r="AD29" s="10">
        <f t="shared" si="7"/>
        <v>117475</v>
      </c>
      <c r="AE29" s="10">
        <f t="shared" si="7"/>
        <v>117475</v>
      </c>
      <c r="AF29" s="10">
        <f t="shared" si="7"/>
        <v>117475</v>
      </c>
      <c r="AG29" s="10">
        <f t="shared" si="7"/>
        <v>117475</v>
      </c>
      <c r="AH29" s="10">
        <f t="shared" si="7"/>
        <v>117475</v>
      </c>
    </row>
    <row r="30" spans="2:34" x14ac:dyDescent="0.2">
      <c r="B30" s="11" t="s">
        <v>55</v>
      </c>
      <c r="C30" s="12">
        <f>+'[1]RDG Vodovod Pula'!I25</f>
        <v>0</v>
      </c>
      <c r="D30" s="12">
        <f t="shared" ref="D30:D36" si="8">+C30</f>
        <v>0</v>
      </c>
      <c r="E30" s="13">
        <f>+'RDG bez projekta'!E27</f>
        <v>0</v>
      </c>
      <c r="F30" s="13">
        <f>+'RDG bez projekta'!F27</f>
        <v>0</v>
      </c>
      <c r="G30" s="13">
        <f>+'RDG bez projekta'!G27</f>
        <v>0</v>
      </c>
      <c r="H30" s="13">
        <f>+'RDG bez projekta'!H27</f>
        <v>0</v>
      </c>
      <c r="I30" s="13">
        <f>+'RDG bez projekta'!I27</f>
        <v>0</v>
      </c>
      <c r="J30" s="13">
        <f>+'RDG bez projekta'!J27</f>
        <v>0</v>
      </c>
      <c r="K30" s="13">
        <f>+'RDG bez projekta'!K27</f>
        <v>0</v>
      </c>
      <c r="L30" s="13">
        <f>+'RDG bez projekta'!L27</f>
        <v>0</v>
      </c>
      <c r="M30" s="13">
        <f>+'RDG bez projekta'!M27</f>
        <v>0</v>
      </c>
      <c r="N30" s="13">
        <f>+'RDG bez projekta'!N27</f>
        <v>0</v>
      </c>
      <c r="O30" s="13">
        <f>+'RDG bez projekta'!O27</f>
        <v>0</v>
      </c>
      <c r="P30" s="13">
        <f>+'RDG bez projekta'!P27</f>
        <v>0</v>
      </c>
      <c r="Q30" s="13">
        <f>+'RDG bez projekta'!Q27</f>
        <v>0</v>
      </c>
      <c r="R30" s="13">
        <f>+'RDG bez projekta'!R27</f>
        <v>0</v>
      </c>
      <c r="S30" s="13">
        <f>+'RDG bez projekta'!S27</f>
        <v>0</v>
      </c>
      <c r="T30" s="13">
        <f>+'RDG bez projekta'!T27</f>
        <v>0</v>
      </c>
      <c r="U30" s="13">
        <f>+'RDG bez projekta'!U27</f>
        <v>0</v>
      </c>
      <c r="V30" s="13">
        <f>+'RDG bez projekta'!V27</f>
        <v>0</v>
      </c>
      <c r="W30" s="13">
        <f>+'RDG bez projekta'!W27</f>
        <v>0</v>
      </c>
      <c r="X30" s="13">
        <f>+'RDG bez projekta'!X27</f>
        <v>0</v>
      </c>
      <c r="Y30" s="13">
        <f>+'RDG bez projekta'!Y27</f>
        <v>0</v>
      </c>
      <c r="Z30" s="13">
        <f>+'RDG bez projekta'!Z27</f>
        <v>0</v>
      </c>
      <c r="AA30" s="13">
        <f>+'RDG bez projekta'!AA27</f>
        <v>0</v>
      </c>
      <c r="AB30" s="13">
        <f>+'RDG bez projekta'!AB27</f>
        <v>0</v>
      </c>
      <c r="AC30" s="13">
        <f>+'RDG bez projekta'!AC27</f>
        <v>0</v>
      </c>
      <c r="AD30" s="13">
        <f>+'RDG bez projekta'!AD27</f>
        <v>0</v>
      </c>
      <c r="AE30" s="13">
        <f>+'RDG bez projekta'!AE27</f>
        <v>0</v>
      </c>
      <c r="AF30" s="13">
        <f>+'RDG bez projekta'!AF27</f>
        <v>0</v>
      </c>
      <c r="AG30" s="13">
        <f>+'RDG bez projekta'!AG27</f>
        <v>0</v>
      </c>
      <c r="AH30" s="13">
        <f>+'RDG bez projekta'!AH27</f>
        <v>0</v>
      </c>
    </row>
    <row r="31" spans="2:34" x14ac:dyDescent="0.2">
      <c r="B31" s="11" t="s">
        <v>56</v>
      </c>
      <c r="C31" s="12">
        <f>+'[1]RDG Vodovod Pula'!I26</f>
        <v>117475</v>
      </c>
      <c r="D31" s="12">
        <f t="shared" si="8"/>
        <v>117475</v>
      </c>
      <c r="E31" s="13">
        <f>+'RDG bez projekta'!E28</f>
        <v>117475</v>
      </c>
      <c r="F31" s="13">
        <f>+'RDG bez projekta'!F28</f>
        <v>117475</v>
      </c>
      <c r="G31" s="13">
        <f>+'RDG bez projekta'!G28</f>
        <v>117475</v>
      </c>
      <c r="H31" s="13">
        <f>+'RDG bez projekta'!H28</f>
        <v>117475</v>
      </c>
      <c r="I31" s="13">
        <f>+'RDG bez projekta'!I28</f>
        <v>117475</v>
      </c>
      <c r="J31" s="13">
        <f>+'RDG bez projekta'!J28</f>
        <v>117475</v>
      </c>
      <c r="K31" s="13">
        <f>+'RDG bez projekta'!K28</f>
        <v>117475</v>
      </c>
      <c r="L31" s="13">
        <f>+'RDG bez projekta'!L28</f>
        <v>117475</v>
      </c>
      <c r="M31" s="13">
        <f>+'RDG bez projekta'!M28</f>
        <v>117475</v>
      </c>
      <c r="N31" s="13">
        <f>+'RDG bez projekta'!N28</f>
        <v>117475</v>
      </c>
      <c r="O31" s="13">
        <f>+'RDG bez projekta'!O28</f>
        <v>117475</v>
      </c>
      <c r="P31" s="13">
        <f>+'RDG bez projekta'!P28</f>
        <v>117475</v>
      </c>
      <c r="Q31" s="13">
        <f>+'RDG bez projekta'!Q28</f>
        <v>117475</v>
      </c>
      <c r="R31" s="13">
        <f>+'RDG bez projekta'!R28</f>
        <v>117475</v>
      </c>
      <c r="S31" s="13">
        <f>+'RDG bez projekta'!S28</f>
        <v>117475</v>
      </c>
      <c r="T31" s="13">
        <f>+'RDG bez projekta'!T28</f>
        <v>117475</v>
      </c>
      <c r="U31" s="13">
        <f>+'RDG bez projekta'!U28</f>
        <v>117475</v>
      </c>
      <c r="V31" s="13">
        <f>+'RDG bez projekta'!V28</f>
        <v>117475</v>
      </c>
      <c r="W31" s="13">
        <f>+'RDG bez projekta'!W28</f>
        <v>117475</v>
      </c>
      <c r="X31" s="13">
        <f>+'RDG bez projekta'!X28</f>
        <v>117475</v>
      </c>
      <c r="Y31" s="13">
        <f>+'RDG bez projekta'!Y28</f>
        <v>117475</v>
      </c>
      <c r="Z31" s="13">
        <f>+'RDG bez projekta'!Z28</f>
        <v>117475</v>
      </c>
      <c r="AA31" s="13">
        <f>+'RDG bez projekta'!AA28</f>
        <v>117475</v>
      </c>
      <c r="AB31" s="13">
        <f>+'RDG bez projekta'!AB28</f>
        <v>117475</v>
      </c>
      <c r="AC31" s="13">
        <f>+'RDG bez projekta'!AC28</f>
        <v>117475</v>
      </c>
      <c r="AD31" s="13">
        <f>+'RDG bez projekta'!AD28</f>
        <v>117475</v>
      </c>
      <c r="AE31" s="13">
        <f>+'RDG bez projekta'!AE28</f>
        <v>117475</v>
      </c>
      <c r="AF31" s="13">
        <f>+'RDG bez projekta'!AF28</f>
        <v>117475</v>
      </c>
      <c r="AG31" s="13">
        <f>+'RDG bez projekta'!AG28</f>
        <v>117475</v>
      </c>
      <c r="AH31" s="13">
        <f>+'RDG bez projekta'!AH28</f>
        <v>117475</v>
      </c>
    </row>
    <row r="32" spans="2:34" x14ac:dyDescent="0.2">
      <c r="B32" s="11" t="s">
        <v>57</v>
      </c>
      <c r="C32" s="12">
        <f>+'[1]RDG Vodovod Pula'!I27</f>
        <v>0</v>
      </c>
      <c r="D32" s="12">
        <f t="shared" si="8"/>
        <v>0</v>
      </c>
      <c r="E32" s="13">
        <f>+'RDG bez projekta'!E29</f>
        <v>0</v>
      </c>
      <c r="F32" s="13">
        <f>+'RDG bez projekta'!F29</f>
        <v>0</v>
      </c>
      <c r="G32" s="13">
        <f>+'RDG bez projekta'!G29</f>
        <v>0</v>
      </c>
      <c r="H32" s="13">
        <f>+'RDG bez projekta'!H29</f>
        <v>0</v>
      </c>
      <c r="I32" s="13">
        <f>+'RDG bez projekta'!I29</f>
        <v>0</v>
      </c>
      <c r="J32" s="13">
        <f>+'RDG bez projekta'!J29</f>
        <v>0</v>
      </c>
      <c r="K32" s="13">
        <f>+'RDG bez projekta'!K29</f>
        <v>0</v>
      </c>
      <c r="L32" s="13">
        <f>+'RDG bez projekta'!L29</f>
        <v>0</v>
      </c>
      <c r="M32" s="13">
        <f>+'RDG bez projekta'!M29</f>
        <v>0</v>
      </c>
      <c r="N32" s="13">
        <f>+'RDG bez projekta'!N29</f>
        <v>0</v>
      </c>
      <c r="O32" s="13">
        <f>+'RDG bez projekta'!O29</f>
        <v>0</v>
      </c>
      <c r="P32" s="13">
        <f>+'RDG bez projekta'!P29</f>
        <v>0</v>
      </c>
      <c r="Q32" s="13">
        <f>+'RDG bez projekta'!Q29</f>
        <v>0</v>
      </c>
      <c r="R32" s="13">
        <f>+'RDG bez projekta'!R29</f>
        <v>0</v>
      </c>
      <c r="S32" s="13">
        <f>+'RDG bez projekta'!S29</f>
        <v>0</v>
      </c>
      <c r="T32" s="13">
        <f>+'RDG bez projekta'!T29</f>
        <v>0</v>
      </c>
      <c r="U32" s="13">
        <f>+'RDG bez projekta'!U29</f>
        <v>0</v>
      </c>
      <c r="V32" s="13">
        <f>+'RDG bez projekta'!V29</f>
        <v>0</v>
      </c>
      <c r="W32" s="13">
        <f>+'RDG bez projekta'!W29</f>
        <v>0</v>
      </c>
      <c r="X32" s="13">
        <f>+'RDG bez projekta'!X29</f>
        <v>0</v>
      </c>
      <c r="Y32" s="13">
        <f>+'RDG bez projekta'!Y29</f>
        <v>0</v>
      </c>
      <c r="Z32" s="13">
        <f>+'RDG bez projekta'!Z29</f>
        <v>0</v>
      </c>
      <c r="AA32" s="13">
        <f>+'RDG bez projekta'!AA29</f>
        <v>0</v>
      </c>
      <c r="AB32" s="13">
        <f>+'RDG bez projekta'!AB29</f>
        <v>0</v>
      </c>
      <c r="AC32" s="13">
        <f>+'RDG bez projekta'!AC29</f>
        <v>0</v>
      </c>
      <c r="AD32" s="13">
        <f>+'RDG bez projekta'!AD29</f>
        <v>0</v>
      </c>
      <c r="AE32" s="13">
        <f>+'RDG bez projekta'!AE29</f>
        <v>0</v>
      </c>
      <c r="AF32" s="13">
        <f>+'RDG bez projekta'!AF29</f>
        <v>0</v>
      </c>
      <c r="AG32" s="13">
        <f>+'RDG bez projekta'!AG29</f>
        <v>0</v>
      </c>
      <c r="AH32" s="13">
        <f>+'RDG bez projekta'!AH29</f>
        <v>0</v>
      </c>
    </row>
    <row r="33" spans="1:34" x14ac:dyDescent="0.2">
      <c r="B33" s="16" t="s">
        <v>58</v>
      </c>
      <c r="C33" s="12">
        <f>+'[1]RDG Vodovod Pula'!I28</f>
        <v>0</v>
      </c>
      <c r="D33" s="12">
        <f t="shared" si="8"/>
        <v>0</v>
      </c>
      <c r="E33" s="13">
        <f>+'RDG bez projekta'!E30</f>
        <v>0</v>
      </c>
      <c r="F33" s="13">
        <f>+'RDG bez projekta'!F30</f>
        <v>0</v>
      </c>
      <c r="G33" s="13">
        <f>+'RDG bez projekta'!G30</f>
        <v>0</v>
      </c>
      <c r="H33" s="13">
        <f>+'RDG bez projekta'!H30</f>
        <v>0</v>
      </c>
      <c r="I33" s="13">
        <f>+'RDG bez projekta'!I30</f>
        <v>0</v>
      </c>
      <c r="J33" s="13">
        <f>+'RDG bez projekta'!J30</f>
        <v>0</v>
      </c>
      <c r="K33" s="13">
        <f>+'RDG bez projekta'!K30</f>
        <v>0</v>
      </c>
      <c r="L33" s="13">
        <f>+'RDG bez projekta'!L30</f>
        <v>0</v>
      </c>
      <c r="M33" s="13">
        <f>+'RDG bez projekta'!M30</f>
        <v>0</v>
      </c>
      <c r="N33" s="13">
        <f>+'RDG bez projekta'!N30</f>
        <v>0</v>
      </c>
      <c r="O33" s="13">
        <f>+'RDG bez projekta'!O30</f>
        <v>0</v>
      </c>
      <c r="P33" s="13">
        <f>+'RDG bez projekta'!P30</f>
        <v>0</v>
      </c>
      <c r="Q33" s="13">
        <f>+'RDG bez projekta'!Q30</f>
        <v>0</v>
      </c>
      <c r="R33" s="13">
        <f>+'RDG bez projekta'!R30</f>
        <v>0</v>
      </c>
      <c r="S33" s="13">
        <f>+'RDG bez projekta'!S30</f>
        <v>0</v>
      </c>
      <c r="T33" s="13">
        <f>+'RDG bez projekta'!T30</f>
        <v>0</v>
      </c>
      <c r="U33" s="13">
        <f>+'RDG bez projekta'!U30</f>
        <v>0</v>
      </c>
      <c r="V33" s="13">
        <f>+'RDG bez projekta'!V30</f>
        <v>0</v>
      </c>
      <c r="W33" s="13">
        <f>+'RDG bez projekta'!W30</f>
        <v>0</v>
      </c>
      <c r="X33" s="13">
        <f>+'RDG bez projekta'!X30</f>
        <v>0</v>
      </c>
      <c r="Y33" s="13">
        <f>+'RDG bez projekta'!Y30</f>
        <v>0</v>
      </c>
      <c r="Z33" s="13">
        <f>+'RDG bez projekta'!Z30</f>
        <v>0</v>
      </c>
      <c r="AA33" s="13">
        <f>+'RDG bez projekta'!AA30</f>
        <v>0</v>
      </c>
      <c r="AB33" s="13">
        <f>+'RDG bez projekta'!AB30</f>
        <v>0</v>
      </c>
      <c r="AC33" s="13">
        <f>+'RDG bez projekta'!AC30</f>
        <v>0</v>
      </c>
      <c r="AD33" s="13">
        <f>+'RDG bez projekta'!AD30</f>
        <v>0</v>
      </c>
      <c r="AE33" s="13">
        <f>+'RDG bez projekta'!AE30</f>
        <v>0</v>
      </c>
      <c r="AF33" s="13">
        <f>+'RDG bez projekta'!AF30</f>
        <v>0</v>
      </c>
      <c r="AG33" s="13">
        <f>+'RDG bez projekta'!AG30</f>
        <v>0</v>
      </c>
      <c r="AH33" s="13">
        <f>+'RDG bez projekta'!AH30</f>
        <v>0</v>
      </c>
    </row>
    <row r="34" spans="1:34" x14ac:dyDescent="0.2">
      <c r="B34" s="16" t="s">
        <v>59</v>
      </c>
      <c r="C34" s="12">
        <f>+'[1]RDG Vodovod Pula'!I29</f>
        <v>0</v>
      </c>
      <c r="D34" s="12">
        <f t="shared" si="8"/>
        <v>0</v>
      </c>
      <c r="E34" s="13">
        <f>+'RDG bez projekta'!E31</f>
        <v>0</v>
      </c>
      <c r="F34" s="13">
        <f>+'RDG bez projekta'!F31</f>
        <v>0</v>
      </c>
      <c r="G34" s="13">
        <f>+'RDG bez projekta'!G31</f>
        <v>0</v>
      </c>
      <c r="H34" s="13">
        <f>+'RDG bez projekta'!H31</f>
        <v>0</v>
      </c>
      <c r="I34" s="13">
        <f>+'RDG bez projekta'!I31</f>
        <v>0</v>
      </c>
      <c r="J34" s="13">
        <f>+'RDG bez projekta'!J31</f>
        <v>0</v>
      </c>
      <c r="K34" s="13">
        <f>+'RDG bez projekta'!K31</f>
        <v>0</v>
      </c>
      <c r="L34" s="13">
        <f>+'RDG bez projekta'!L31</f>
        <v>0</v>
      </c>
      <c r="M34" s="13">
        <f>+'RDG bez projekta'!M31</f>
        <v>0</v>
      </c>
      <c r="N34" s="13">
        <f>+'RDG bez projekta'!N31</f>
        <v>0</v>
      </c>
      <c r="O34" s="13">
        <f>+'RDG bez projekta'!O31</f>
        <v>0</v>
      </c>
      <c r="P34" s="13">
        <f>+'RDG bez projekta'!P31</f>
        <v>0</v>
      </c>
      <c r="Q34" s="13">
        <f>+'RDG bez projekta'!Q31</f>
        <v>0</v>
      </c>
      <c r="R34" s="13">
        <f>+'RDG bez projekta'!R31</f>
        <v>0</v>
      </c>
      <c r="S34" s="13">
        <f>+'RDG bez projekta'!S31</f>
        <v>0</v>
      </c>
      <c r="T34" s="13">
        <f>+'RDG bez projekta'!T31</f>
        <v>0</v>
      </c>
      <c r="U34" s="13">
        <f>+'RDG bez projekta'!U31</f>
        <v>0</v>
      </c>
      <c r="V34" s="13">
        <f>+'RDG bez projekta'!V31</f>
        <v>0</v>
      </c>
      <c r="W34" s="13">
        <f>+'RDG bez projekta'!W31</f>
        <v>0</v>
      </c>
      <c r="X34" s="13">
        <f>+'RDG bez projekta'!X31</f>
        <v>0</v>
      </c>
      <c r="Y34" s="13">
        <f>+'RDG bez projekta'!Y31</f>
        <v>0</v>
      </c>
      <c r="Z34" s="13">
        <f>+'RDG bez projekta'!Z31</f>
        <v>0</v>
      </c>
      <c r="AA34" s="13">
        <f>+'RDG bez projekta'!AA31</f>
        <v>0</v>
      </c>
      <c r="AB34" s="13">
        <f>+'RDG bez projekta'!AB31</f>
        <v>0</v>
      </c>
      <c r="AC34" s="13">
        <f>+'RDG bez projekta'!AC31</f>
        <v>0</v>
      </c>
      <c r="AD34" s="13">
        <f>+'RDG bez projekta'!AD31</f>
        <v>0</v>
      </c>
      <c r="AE34" s="13">
        <f>+'RDG bez projekta'!AE31</f>
        <v>0</v>
      </c>
      <c r="AF34" s="13">
        <f>+'RDG bez projekta'!AF31</f>
        <v>0</v>
      </c>
      <c r="AG34" s="13">
        <f>+'RDG bez projekta'!AG31</f>
        <v>0</v>
      </c>
      <c r="AH34" s="13">
        <f>+'RDG bez projekta'!AH31</f>
        <v>0</v>
      </c>
    </row>
    <row r="35" spans="1:34" x14ac:dyDescent="0.2">
      <c r="B35" s="8" t="s">
        <v>60</v>
      </c>
      <c r="C35" s="12">
        <f>+'[1]RDG Vodovod Pula'!I30</f>
        <v>0</v>
      </c>
      <c r="D35" s="12">
        <f t="shared" si="8"/>
        <v>0</v>
      </c>
      <c r="E35" s="17">
        <f>+'RDG bez projekta'!E32</f>
        <v>0</v>
      </c>
      <c r="F35" s="17">
        <f>+'RDG bez projekta'!F32</f>
        <v>0</v>
      </c>
      <c r="G35" s="17">
        <f>+'RDG bez projekta'!G32</f>
        <v>0</v>
      </c>
      <c r="H35" s="17">
        <f>+'RDG bez projekta'!H32</f>
        <v>0</v>
      </c>
      <c r="I35" s="17">
        <f>+'RDG bez projekta'!I32</f>
        <v>0</v>
      </c>
      <c r="J35" s="17">
        <f>+'RDG bez projekta'!J32</f>
        <v>0</v>
      </c>
      <c r="K35" s="17">
        <f>+'RDG bez projekta'!K32</f>
        <v>0</v>
      </c>
      <c r="L35" s="17">
        <f>+'RDG bez projekta'!L32</f>
        <v>0</v>
      </c>
      <c r="M35" s="17">
        <f>+'RDG bez projekta'!M32</f>
        <v>0</v>
      </c>
      <c r="N35" s="17">
        <f>+'RDG bez projekta'!N32</f>
        <v>0</v>
      </c>
      <c r="O35" s="17">
        <f>+'RDG bez projekta'!O32</f>
        <v>0</v>
      </c>
      <c r="P35" s="17">
        <f>+'RDG bez projekta'!P32</f>
        <v>0</v>
      </c>
      <c r="Q35" s="17">
        <f>+'RDG bez projekta'!Q32</f>
        <v>0</v>
      </c>
      <c r="R35" s="17">
        <f>+'RDG bez projekta'!R32</f>
        <v>0</v>
      </c>
      <c r="S35" s="17">
        <f>+'RDG bez projekta'!S32</f>
        <v>0</v>
      </c>
      <c r="T35" s="17">
        <f>+'RDG bez projekta'!T32</f>
        <v>0</v>
      </c>
      <c r="U35" s="17">
        <f>+'RDG bez projekta'!U32</f>
        <v>0</v>
      </c>
      <c r="V35" s="17">
        <f>+'RDG bez projekta'!V32</f>
        <v>0</v>
      </c>
      <c r="W35" s="17">
        <f>+'RDG bez projekta'!W32</f>
        <v>0</v>
      </c>
      <c r="X35" s="17">
        <f>+'RDG bez projekta'!X32</f>
        <v>0</v>
      </c>
      <c r="Y35" s="17">
        <f>+'RDG bez projekta'!Y32</f>
        <v>0</v>
      </c>
      <c r="Z35" s="17">
        <f>+'RDG bez projekta'!Z32</f>
        <v>0</v>
      </c>
      <c r="AA35" s="17">
        <f>+'RDG bez projekta'!AA32</f>
        <v>0</v>
      </c>
      <c r="AB35" s="17">
        <f>+'RDG bez projekta'!AB32</f>
        <v>0</v>
      </c>
      <c r="AC35" s="17">
        <f>+'RDG bez projekta'!AC32</f>
        <v>0</v>
      </c>
      <c r="AD35" s="17">
        <f>+'RDG bez projekta'!AD32</f>
        <v>0</v>
      </c>
      <c r="AE35" s="17">
        <f>+'RDG bez projekta'!AE32</f>
        <v>0</v>
      </c>
      <c r="AF35" s="17">
        <f>+'RDG bez projekta'!AF32</f>
        <v>0</v>
      </c>
      <c r="AG35" s="17">
        <f>+'RDG bez projekta'!AG32</f>
        <v>0</v>
      </c>
      <c r="AH35" s="17">
        <f>+'RDG bez projekta'!AH32</f>
        <v>0</v>
      </c>
    </row>
    <row r="36" spans="1:34" x14ac:dyDescent="0.2">
      <c r="B36" s="8" t="s">
        <v>61</v>
      </c>
      <c r="C36" s="12">
        <f>+'[1]RDG Vodovod Pula'!I31</f>
        <v>0</v>
      </c>
      <c r="D36" s="12">
        <f t="shared" si="8"/>
        <v>0</v>
      </c>
      <c r="E36" s="17">
        <f>+'RDG bez projekta'!E33</f>
        <v>0</v>
      </c>
      <c r="F36" s="17">
        <f>+'RDG bez projekta'!F33</f>
        <v>0</v>
      </c>
      <c r="G36" s="17">
        <f>+'RDG bez projekta'!G33</f>
        <v>0</v>
      </c>
      <c r="H36" s="17">
        <f>+'RDG bez projekta'!H33</f>
        <v>0</v>
      </c>
      <c r="I36" s="17">
        <f>+'RDG bez projekta'!I33</f>
        <v>0</v>
      </c>
      <c r="J36" s="17">
        <f>+'RDG bez projekta'!J33</f>
        <v>0</v>
      </c>
      <c r="K36" s="17">
        <f>+'RDG bez projekta'!K33</f>
        <v>0</v>
      </c>
      <c r="L36" s="17">
        <f>+'RDG bez projekta'!L33</f>
        <v>0</v>
      </c>
      <c r="M36" s="17">
        <f>+'RDG bez projekta'!M33</f>
        <v>0</v>
      </c>
      <c r="N36" s="17">
        <f>+'RDG bez projekta'!N33</f>
        <v>0</v>
      </c>
      <c r="O36" s="17">
        <f>+'RDG bez projekta'!O33</f>
        <v>0</v>
      </c>
      <c r="P36" s="17">
        <f>+'RDG bez projekta'!P33</f>
        <v>0</v>
      </c>
      <c r="Q36" s="17">
        <f>+'RDG bez projekta'!Q33</f>
        <v>0</v>
      </c>
      <c r="R36" s="17">
        <f>+'RDG bez projekta'!R33</f>
        <v>0</v>
      </c>
      <c r="S36" s="17">
        <f>+'RDG bez projekta'!S33</f>
        <v>0</v>
      </c>
      <c r="T36" s="17">
        <f>+'RDG bez projekta'!T33</f>
        <v>0</v>
      </c>
      <c r="U36" s="17">
        <f>+'RDG bez projekta'!U33</f>
        <v>0</v>
      </c>
      <c r="V36" s="17">
        <f>+'RDG bez projekta'!V33</f>
        <v>0</v>
      </c>
      <c r="W36" s="17">
        <f>+'RDG bez projekta'!W33</f>
        <v>0</v>
      </c>
      <c r="X36" s="17">
        <f>+'RDG bez projekta'!X33</f>
        <v>0</v>
      </c>
      <c r="Y36" s="17">
        <f>+'RDG bez projekta'!Y33</f>
        <v>0</v>
      </c>
      <c r="Z36" s="17">
        <f>+'RDG bez projekta'!Z33</f>
        <v>0</v>
      </c>
      <c r="AA36" s="17">
        <f>+'RDG bez projekta'!AA33</f>
        <v>0</v>
      </c>
      <c r="AB36" s="17">
        <f>+'RDG bez projekta'!AB33</f>
        <v>0</v>
      </c>
      <c r="AC36" s="17">
        <f>+'RDG bez projekta'!AC33</f>
        <v>0</v>
      </c>
      <c r="AD36" s="17">
        <f>+'RDG bez projekta'!AD33</f>
        <v>0</v>
      </c>
      <c r="AE36" s="17">
        <f>+'RDG bez projekta'!AE33</f>
        <v>0</v>
      </c>
      <c r="AF36" s="17">
        <f>+'RDG bez projekta'!AF33</f>
        <v>0</v>
      </c>
      <c r="AG36" s="17">
        <f>+'RDG bez projekta'!AG33</f>
        <v>0</v>
      </c>
      <c r="AH36" s="17">
        <f>+'RDG bez projekta'!AH33</f>
        <v>0</v>
      </c>
    </row>
    <row r="37" spans="1:34" x14ac:dyDescent="0.2">
      <c r="B37" s="8" t="s">
        <v>62</v>
      </c>
      <c r="C37" s="9">
        <f t="shared" ref="C37:AH37" si="9">+C6+C25+C35+C33</f>
        <v>77635832</v>
      </c>
      <c r="D37" s="9">
        <f t="shared" si="9"/>
        <v>77742070.18222037</v>
      </c>
      <c r="E37" s="10">
        <f t="shared" si="9"/>
        <v>77848308.364440769</v>
      </c>
      <c r="F37" s="10">
        <f t="shared" si="9"/>
        <v>77954546.546661139</v>
      </c>
      <c r="G37" s="10">
        <f t="shared" si="9"/>
        <v>78060784.728881508</v>
      </c>
      <c r="H37" s="10">
        <f t="shared" si="9"/>
        <v>81864594.181609407</v>
      </c>
      <c r="I37" s="10">
        <f t="shared" si="9"/>
        <v>81944237.779515818</v>
      </c>
      <c r="J37" s="10">
        <f t="shared" si="9"/>
        <v>82003871.660099939</v>
      </c>
      <c r="K37" s="10">
        <f t="shared" si="9"/>
        <v>82063505.540684029</v>
      </c>
      <c r="L37" s="10">
        <f t="shared" si="9"/>
        <v>82123139.421268135</v>
      </c>
      <c r="M37" s="10">
        <f t="shared" si="9"/>
        <v>82182773.301852256</v>
      </c>
      <c r="N37" s="10">
        <f t="shared" si="9"/>
        <v>82242407.182436347</v>
      </c>
      <c r="O37" s="10">
        <f t="shared" si="9"/>
        <v>82302041.063020438</v>
      </c>
      <c r="P37" s="10">
        <f t="shared" si="9"/>
        <v>82339394.204656199</v>
      </c>
      <c r="Q37" s="10">
        <f t="shared" si="9"/>
        <v>82376747.346291944</v>
      </c>
      <c r="R37" s="10">
        <f t="shared" si="9"/>
        <v>82414100.48792769</v>
      </c>
      <c r="S37" s="10">
        <f t="shared" si="9"/>
        <v>82451453.629563451</v>
      </c>
      <c r="T37" s="10">
        <f t="shared" si="9"/>
        <v>82488806.771199167</v>
      </c>
      <c r="U37" s="10">
        <f t="shared" si="9"/>
        <v>82526159.912834927</v>
      </c>
      <c r="V37" s="10">
        <f t="shared" si="9"/>
        <v>82563513.054470673</v>
      </c>
      <c r="W37" s="10">
        <f t="shared" si="9"/>
        <v>82600866.196106419</v>
      </c>
      <c r="X37" s="10">
        <f t="shared" si="9"/>
        <v>82638219.337742165</v>
      </c>
      <c r="Y37" s="10">
        <f t="shared" si="9"/>
        <v>82675572.479377896</v>
      </c>
      <c r="Z37" s="10">
        <f t="shared" si="9"/>
        <v>82712925.621013641</v>
      </c>
      <c r="AA37" s="10">
        <f t="shared" si="9"/>
        <v>82750278.762649387</v>
      </c>
      <c r="AB37" s="10">
        <f t="shared" si="9"/>
        <v>82787631.904285133</v>
      </c>
      <c r="AC37" s="10">
        <f t="shared" si="9"/>
        <v>82824985.045920894</v>
      </c>
      <c r="AD37" s="10">
        <f t="shared" si="9"/>
        <v>82862338.18755661</v>
      </c>
      <c r="AE37" s="10">
        <f t="shared" si="9"/>
        <v>82874443.981366277</v>
      </c>
      <c r="AF37" s="10">
        <f t="shared" si="9"/>
        <v>82886549.775175944</v>
      </c>
      <c r="AG37" s="10">
        <f t="shared" si="9"/>
        <v>82898655.568985596</v>
      </c>
      <c r="AH37" s="10">
        <f t="shared" si="9"/>
        <v>82910761.362795264</v>
      </c>
    </row>
    <row r="38" spans="1:34" x14ac:dyDescent="0.2">
      <c r="B38" s="8" t="s">
        <v>63</v>
      </c>
      <c r="C38" s="9">
        <f t="shared" ref="C38:AH38" si="10">+C12+C29+C36+C34</f>
        <v>77262741</v>
      </c>
      <c r="D38" s="9">
        <f t="shared" si="10"/>
        <v>77368979.18222037</v>
      </c>
      <c r="E38" s="10">
        <f t="shared" si="10"/>
        <v>77475217.364440769</v>
      </c>
      <c r="F38" s="10">
        <f t="shared" si="10"/>
        <v>77581455.546661139</v>
      </c>
      <c r="G38" s="10">
        <f t="shared" si="10"/>
        <v>77687693.728881508</v>
      </c>
      <c r="H38" s="10">
        <f t="shared" si="10"/>
        <v>81491503.181609407</v>
      </c>
      <c r="I38" s="10">
        <f t="shared" si="10"/>
        <v>81571146.779515833</v>
      </c>
      <c r="J38" s="10">
        <f t="shared" si="10"/>
        <v>81630780.660099939</v>
      </c>
      <c r="K38" s="10">
        <f t="shared" si="10"/>
        <v>81690414.540684015</v>
      </c>
      <c r="L38" s="10">
        <f t="shared" si="10"/>
        <v>81750048.421268135</v>
      </c>
      <c r="M38" s="10">
        <f t="shared" si="10"/>
        <v>81809682.301852256</v>
      </c>
      <c r="N38" s="10">
        <f t="shared" si="10"/>
        <v>81869316.182436362</v>
      </c>
      <c r="O38" s="10">
        <f t="shared" si="10"/>
        <v>81928950.063020453</v>
      </c>
      <c r="P38" s="10">
        <f t="shared" si="10"/>
        <v>81966303.204656184</v>
      </c>
      <c r="Q38" s="10">
        <f t="shared" si="10"/>
        <v>82003656.346291929</v>
      </c>
      <c r="R38" s="10">
        <f t="shared" si="10"/>
        <v>82041009.48792766</v>
      </c>
      <c r="S38" s="10">
        <f t="shared" si="10"/>
        <v>82078362.629563436</v>
      </c>
      <c r="T38" s="10">
        <f t="shared" si="10"/>
        <v>82115715.771199152</v>
      </c>
      <c r="U38" s="10">
        <f t="shared" si="10"/>
        <v>82153068.912834913</v>
      </c>
      <c r="V38" s="10">
        <f t="shared" si="10"/>
        <v>82190422.054470688</v>
      </c>
      <c r="W38" s="10">
        <f t="shared" si="10"/>
        <v>82227775.196106404</v>
      </c>
      <c r="X38" s="10">
        <f t="shared" si="10"/>
        <v>82265128.337742165</v>
      </c>
      <c r="Y38" s="10">
        <f t="shared" si="10"/>
        <v>82302481.479377896</v>
      </c>
      <c r="Z38" s="10">
        <f t="shared" si="10"/>
        <v>82339834.621013641</v>
      </c>
      <c r="AA38" s="10">
        <f t="shared" si="10"/>
        <v>82377187.762649372</v>
      </c>
      <c r="AB38" s="10">
        <f t="shared" si="10"/>
        <v>82414540.904285133</v>
      </c>
      <c r="AC38" s="10">
        <f t="shared" si="10"/>
        <v>82451894.045920879</v>
      </c>
      <c r="AD38" s="10">
        <f t="shared" si="10"/>
        <v>82489247.18755661</v>
      </c>
      <c r="AE38" s="10">
        <f t="shared" si="10"/>
        <v>82501352.981366277</v>
      </c>
      <c r="AF38" s="10">
        <f t="shared" si="10"/>
        <v>82513458.775175944</v>
      </c>
      <c r="AG38" s="10">
        <f t="shared" si="10"/>
        <v>82525564.568985596</v>
      </c>
      <c r="AH38" s="10">
        <f t="shared" si="10"/>
        <v>82537670.362795264</v>
      </c>
    </row>
    <row r="39" spans="1:34" x14ac:dyDescent="0.2">
      <c r="B39" s="18" t="s">
        <v>64</v>
      </c>
      <c r="C39" s="9">
        <f>+C37-C38</f>
        <v>373091</v>
      </c>
      <c r="D39" s="9">
        <f t="shared" ref="D39:AH39" si="11">+D37-D38</f>
        <v>373091</v>
      </c>
      <c r="E39" s="19">
        <f t="shared" si="11"/>
        <v>373091</v>
      </c>
      <c r="F39" s="19">
        <f t="shared" si="11"/>
        <v>373091</v>
      </c>
      <c r="G39" s="19">
        <f t="shared" si="11"/>
        <v>373091</v>
      </c>
      <c r="H39" s="19">
        <f t="shared" si="11"/>
        <v>373091</v>
      </c>
      <c r="I39" s="19">
        <f t="shared" si="11"/>
        <v>373090.9999999851</v>
      </c>
      <c r="J39" s="19">
        <f t="shared" si="11"/>
        <v>373091</v>
      </c>
      <c r="K39" s="19">
        <f t="shared" si="11"/>
        <v>373091.0000000149</v>
      </c>
      <c r="L39" s="19">
        <f t="shared" si="11"/>
        <v>373091</v>
      </c>
      <c r="M39" s="19">
        <f t="shared" si="11"/>
        <v>373091</v>
      </c>
      <c r="N39" s="19">
        <f t="shared" si="11"/>
        <v>373090.9999999851</v>
      </c>
      <c r="O39" s="19">
        <f t="shared" si="11"/>
        <v>373090.9999999851</v>
      </c>
      <c r="P39" s="19">
        <f t="shared" si="11"/>
        <v>373091.0000000149</v>
      </c>
      <c r="Q39" s="19">
        <f t="shared" si="11"/>
        <v>373091.0000000149</v>
      </c>
      <c r="R39" s="19">
        <f t="shared" si="11"/>
        <v>373091.0000000298</v>
      </c>
      <c r="S39" s="19">
        <f t="shared" si="11"/>
        <v>373091.0000000149</v>
      </c>
      <c r="T39" s="19">
        <f t="shared" si="11"/>
        <v>373091.0000000149</v>
      </c>
      <c r="U39" s="19">
        <f t="shared" si="11"/>
        <v>373091.0000000149</v>
      </c>
      <c r="V39" s="19">
        <f t="shared" si="11"/>
        <v>373090.9999999851</v>
      </c>
      <c r="W39" s="19">
        <f t="shared" si="11"/>
        <v>373091.0000000149</v>
      </c>
      <c r="X39" s="19">
        <f t="shared" si="11"/>
        <v>373091</v>
      </c>
      <c r="Y39" s="19">
        <f t="shared" si="11"/>
        <v>373091</v>
      </c>
      <c r="Z39" s="19">
        <f t="shared" si="11"/>
        <v>373091</v>
      </c>
      <c r="AA39" s="19">
        <f t="shared" si="11"/>
        <v>373091.0000000149</v>
      </c>
      <c r="AB39" s="19">
        <f t="shared" si="11"/>
        <v>373091</v>
      </c>
      <c r="AC39" s="19">
        <f t="shared" si="11"/>
        <v>373091.0000000149</v>
      </c>
      <c r="AD39" s="19">
        <f t="shared" si="11"/>
        <v>373091</v>
      </c>
      <c r="AE39" s="19">
        <f t="shared" si="11"/>
        <v>373091</v>
      </c>
      <c r="AF39" s="19">
        <f t="shared" si="11"/>
        <v>373091</v>
      </c>
      <c r="AG39" s="19">
        <f t="shared" si="11"/>
        <v>373091</v>
      </c>
      <c r="AH39" s="19">
        <f t="shared" si="11"/>
        <v>373091</v>
      </c>
    </row>
    <row r="40" spans="1:34" x14ac:dyDescent="0.2">
      <c r="B40" s="11" t="s">
        <v>65</v>
      </c>
      <c r="C40" s="12">
        <f>+C39</f>
        <v>373091</v>
      </c>
      <c r="D40" s="12">
        <f t="shared" ref="D40:AH40" si="12">+D39</f>
        <v>373091</v>
      </c>
      <c r="E40" s="13">
        <f t="shared" si="12"/>
        <v>373091</v>
      </c>
      <c r="F40" s="13">
        <f t="shared" si="12"/>
        <v>373091</v>
      </c>
      <c r="G40" s="13">
        <f t="shared" si="12"/>
        <v>373091</v>
      </c>
      <c r="H40" s="13">
        <f t="shared" si="12"/>
        <v>373091</v>
      </c>
      <c r="I40" s="13">
        <f t="shared" si="12"/>
        <v>373090.9999999851</v>
      </c>
      <c r="J40" s="13">
        <f t="shared" si="12"/>
        <v>373091</v>
      </c>
      <c r="K40" s="13">
        <f t="shared" si="12"/>
        <v>373091.0000000149</v>
      </c>
      <c r="L40" s="13">
        <f t="shared" si="12"/>
        <v>373091</v>
      </c>
      <c r="M40" s="13">
        <f t="shared" si="12"/>
        <v>373091</v>
      </c>
      <c r="N40" s="13">
        <f t="shared" si="12"/>
        <v>373090.9999999851</v>
      </c>
      <c r="O40" s="13">
        <f t="shared" si="12"/>
        <v>373090.9999999851</v>
      </c>
      <c r="P40" s="13">
        <f t="shared" si="12"/>
        <v>373091.0000000149</v>
      </c>
      <c r="Q40" s="13">
        <f t="shared" si="12"/>
        <v>373091.0000000149</v>
      </c>
      <c r="R40" s="13">
        <f t="shared" si="12"/>
        <v>373091.0000000298</v>
      </c>
      <c r="S40" s="13">
        <f t="shared" si="12"/>
        <v>373091.0000000149</v>
      </c>
      <c r="T40" s="13">
        <f t="shared" si="12"/>
        <v>373091.0000000149</v>
      </c>
      <c r="U40" s="13">
        <f t="shared" si="12"/>
        <v>373091.0000000149</v>
      </c>
      <c r="V40" s="13">
        <f t="shared" si="12"/>
        <v>373090.9999999851</v>
      </c>
      <c r="W40" s="13">
        <f t="shared" si="12"/>
        <v>373091.0000000149</v>
      </c>
      <c r="X40" s="13">
        <f t="shared" si="12"/>
        <v>373091</v>
      </c>
      <c r="Y40" s="13">
        <f t="shared" si="12"/>
        <v>373091</v>
      </c>
      <c r="Z40" s="13">
        <f t="shared" si="12"/>
        <v>373091</v>
      </c>
      <c r="AA40" s="13">
        <f t="shared" si="12"/>
        <v>373091.0000000149</v>
      </c>
      <c r="AB40" s="13">
        <f t="shared" si="12"/>
        <v>373091</v>
      </c>
      <c r="AC40" s="13">
        <f t="shared" si="12"/>
        <v>373091.0000000149</v>
      </c>
      <c r="AD40" s="13">
        <f t="shared" si="12"/>
        <v>373091</v>
      </c>
      <c r="AE40" s="13">
        <f t="shared" si="12"/>
        <v>373091</v>
      </c>
      <c r="AF40" s="13">
        <f t="shared" si="12"/>
        <v>373091</v>
      </c>
      <c r="AG40" s="13">
        <f t="shared" si="12"/>
        <v>373091</v>
      </c>
      <c r="AH40" s="13">
        <f t="shared" si="12"/>
        <v>373091</v>
      </c>
    </row>
    <row r="41" spans="1:34" x14ac:dyDescent="0.2">
      <c r="B41" s="11" t="s">
        <v>66</v>
      </c>
      <c r="C41" s="9"/>
      <c r="D41" s="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34" x14ac:dyDescent="0.2">
      <c r="B42" s="8" t="s">
        <v>67</v>
      </c>
      <c r="C42" s="9">
        <f>+'[1]RDG Vodovod Pula'!I37</f>
        <v>231354</v>
      </c>
      <c r="D42" s="9">
        <f>+C42</f>
        <v>231354</v>
      </c>
      <c r="E42" s="10">
        <f t="shared" ref="E42:AH42" si="13">+D42</f>
        <v>231354</v>
      </c>
      <c r="F42" s="10">
        <f t="shared" si="13"/>
        <v>231354</v>
      </c>
      <c r="G42" s="10">
        <f t="shared" si="13"/>
        <v>231354</v>
      </c>
      <c r="H42" s="10">
        <f t="shared" si="13"/>
        <v>231354</v>
      </c>
      <c r="I42" s="10">
        <f t="shared" si="13"/>
        <v>231354</v>
      </c>
      <c r="J42" s="10">
        <f t="shared" si="13"/>
        <v>231354</v>
      </c>
      <c r="K42" s="10">
        <f t="shared" si="13"/>
        <v>231354</v>
      </c>
      <c r="L42" s="10">
        <f t="shared" si="13"/>
        <v>231354</v>
      </c>
      <c r="M42" s="10">
        <f t="shared" si="13"/>
        <v>231354</v>
      </c>
      <c r="N42" s="10">
        <f t="shared" si="13"/>
        <v>231354</v>
      </c>
      <c r="O42" s="10">
        <f t="shared" si="13"/>
        <v>231354</v>
      </c>
      <c r="P42" s="10">
        <f t="shared" si="13"/>
        <v>231354</v>
      </c>
      <c r="Q42" s="10">
        <f t="shared" si="13"/>
        <v>231354</v>
      </c>
      <c r="R42" s="10">
        <f t="shared" si="13"/>
        <v>231354</v>
      </c>
      <c r="S42" s="10">
        <f t="shared" si="13"/>
        <v>231354</v>
      </c>
      <c r="T42" s="10">
        <f t="shared" si="13"/>
        <v>231354</v>
      </c>
      <c r="U42" s="10">
        <f t="shared" si="13"/>
        <v>231354</v>
      </c>
      <c r="V42" s="10">
        <f t="shared" si="13"/>
        <v>231354</v>
      </c>
      <c r="W42" s="10">
        <f t="shared" si="13"/>
        <v>231354</v>
      </c>
      <c r="X42" s="10">
        <f t="shared" si="13"/>
        <v>231354</v>
      </c>
      <c r="Y42" s="10">
        <f t="shared" si="13"/>
        <v>231354</v>
      </c>
      <c r="Z42" s="10">
        <f t="shared" si="13"/>
        <v>231354</v>
      </c>
      <c r="AA42" s="10">
        <f t="shared" si="13"/>
        <v>231354</v>
      </c>
      <c r="AB42" s="10">
        <f t="shared" si="13"/>
        <v>231354</v>
      </c>
      <c r="AC42" s="10">
        <f t="shared" si="13"/>
        <v>231354</v>
      </c>
      <c r="AD42" s="10">
        <f t="shared" si="13"/>
        <v>231354</v>
      </c>
      <c r="AE42" s="10">
        <f t="shared" si="13"/>
        <v>231354</v>
      </c>
      <c r="AF42" s="10">
        <f t="shared" si="13"/>
        <v>231354</v>
      </c>
      <c r="AG42" s="10">
        <f t="shared" si="13"/>
        <v>231354</v>
      </c>
      <c r="AH42" s="10">
        <f t="shared" si="13"/>
        <v>231354</v>
      </c>
    </row>
    <row r="43" spans="1:34" x14ac:dyDescent="0.2">
      <c r="B43" s="8" t="s">
        <v>68</v>
      </c>
      <c r="C43" s="9">
        <f t="shared" ref="C43:AH43" si="14">+C40-C42</f>
        <v>141737</v>
      </c>
      <c r="D43" s="9">
        <f>+D40-D42</f>
        <v>141737</v>
      </c>
      <c r="E43" s="10">
        <f t="shared" si="14"/>
        <v>141737</v>
      </c>
      <c r="F43" s="10">
        <f t="shared" si="14"/>
        <v>141737</v>
      </c>
      <c r="G43" s="10">
        <f t="shared" si="14"/>
        <v>141737</v>
      </c>
      <c r="H43" s="10">
        <f>+H40-H42</f>
        <v>141737</v>
      </c>
      <c r="I43" s="10">
        <f t="shared" si="14"/>
        <v>141736.9999999851</v>
      </c>
      <c r="J43" s="10">
        <f t="shared" si="14"/>
        <v>141737</v>
      </c>
      <c r="K43" s="10">
        <f t="shared" si="14"/>
        <v>141737.0000000149</v>
      </c>
      <c r="L43" s="10">
        <f t="shared" si="14"/>
        <v>141737</v>
      </c>
      <c r="M43" s="10">
        <f t="shared" si="14"/>
        <v>141737</v>
      </c>
      <c r="N43" s="10">
        <f t="shared" si="14"/>
        <v>141736.9999999851</v>
      </c>
      <c r="O43" s="10">
        <f t="shared" si="14"/>
        <v>141736.9999999851</v>
      </c>
      <c r="P43" s="10">
        <f t="shared" si="14"/>
        <v>141737.0000000149</v>
      </c>
      <c r="Q43" s="10">
        <f t="shared" si="14"/>
        <v>141737.0000000149</v>
      </c>
      <c r="R43" s="10">
        <f t="shared" si="14"/>
        <v>141737.0000000298</v>
      </c>
      <c r="S43" s="10">
        <f t="shared" si="14"/>
        <v>141737.0000000149</v>
      </c>
      <c r="T43" s="10">
        <f t="shared" si="14"/>
        <v>141737.0000000149</v>
      </c>
      <c r="U43" s="10">
        <f t="shared" si="14"/>
        <v>141737.0000000149</v>
      </c>
      <c r="V43" s="10">
        <f t="shared" si="14"/>
        <v>141736.9999999851</v>
      </c>
      <c r="W43" s="10">
        <f t="shared" si="14"/>
        <v>141737.0000000149</v>
      </c>
      <c r="X43" s="10">
        <f t="shared" si="14"/>
        <v>141737</v>
      </c>
      <c r="Y43" s="10">
        <f t="shared" si="14"/>
        <v>141737</v>
      </c>
      <c r="Z43" s="10">
        <f t="shared" si="14"/>
        <v>141737</v>
      </c>
      <c r="AA43" s="10">
        <f t="shared" si="14"/>
        <v>141737.0000000149</v>
      </c>
      <c r="AB43" s="10">
        <f t="shared" si="14"/>
        <v>141737</v>
      </c>
      <c r="AC43" s="10">
        <f t="shared" si="14"/>
        <v>141737.0000000149</v>
      </c>
      <c r="AD43" s="10">
        <f t="shared" si="14"/>
        <v>141737</v>
      </c>
      <c r="AE43" s="10">
        <f t="shared" si="14"/>
        <v>141737</v>
      </c>
      <c r="AF43" s="10">
        <f t="shared" si="14"/>
        <v>141737</v>
      </c>
      <c r="AG43" s="10">
        <f t="shared" si="14"/>
        <v>141737</v>
      </c>
      <c r="AH43" s="10">
        <f t="shared" si="14"/>
        <v>141737</v>
      </c>
    </row>
    <row r="46" spans="1:34" outlineLevel="1" x14ac:dyDescent="0.2">
      <c r="A46" s="22"/>
      <c r="B46" s="23" t="s">
        <v>69</v>
      </c>
      <c r="C46" s="24">
        <v>2018</v>
      </c>
      <c r="D46" s="24">
        <v>2019</v>
      </c>
      <c r="E46" s="25">
        <v>2020</v>
      </c>
      <c r="F46" s="25">
        <v>2021</v>
      </c>
      <c r="G46" s="25">
        <v>2022</v>
      </c>
      <c r="H46" s="25">
        <v>2023</v>
      </c>
      <c r="I46" s="25">
        <v>2024</v>
      </c>
      <c r="J46" s="25">
        <v>2025</v>
      </c>
      <c r="K46" s="25">
        <v>2026</v>
      </c>
      <c r="L46" s="25">
        <v>2027</v>
      </c>
      <c r="M46" s="25">
        <v>2028</v>
      </c>
      <c r="N46" s="25">
        <v>2029</v>
      </c>
      <c r="O46" s="25">
        <v>2030</v>
      </c>
      <c r="P46" s="25">
        <v>2031</v>
      </c>
      <c r="Q46" s="25">
        <v>2032</v>
      </c>
      <c r="R46" s="25">
        <v>2033</v>
      </c>
      <c r="S46" s="25">
        <v>2034</v>
      </c>
      <c r="T46" s="25">
        <v>2035</v>
      </c>
      <c r="U46" s="25">
        <v>2036</v>
      </c>
      <c r="V46" s="25">
        <v>2037</v>
      </c>
      <c r="W46" s="25">
        <v>2038</v>
      </c>
      <c r="X46" s="25">
        <v>2039</v>
      </c>
      <c r="Y46" s="25">
        <v>2040</v>
      </c>
      <c r="Z46" s="25">
        <v>2041</v>
      </c>
      <c r="AA46" s="25">
        <v>2042</v>
      </c>
      <c r="AB46" s="25">
        <v>2043</v>
      </c>
      <c r="AC46" s="25">
        <v>2044</v>
      </c>
      <c r="AD46" s="25">
        <v>2045</v>
      </c>
      <c r="AE46" s="25">
        <v>2046</v>
      </c>
      <c r="AF46" s="25">
        <v>2047</v>
      </c>
      <c r="AG46" s="25">
        <v>2048</v>
      </c>
      <c r="AH46" s="25">
        <v>2049</v>
      </c>
    </row>
    <row r="47" spans="1:34" outlineLevel="1" x14ac:dyDescent="0.2">
      <c r="A47" s="22"/>
      <c r="B47" s="26" t="s">
        <v>70</v>
      </c>
      <c r="C47" s="27">
        <f>+'[1]Količine,SG18052020'!D54+'[1]Količine,SG18052020'!D55</f>
        <v>4996744</v>
      </c>
      <c r="D47" s="27">
        <f>+'[1]Količine,SG18052020'!E54+'[1]Količine,SG18052020'!E55</f>
        <v>5001642.3725860994</v>
      </c>
      <c r="E47" s="28">
        <f>+'[1]Količine,SG18052020'!F54+'[1]Količine,SG18052020'!F55</f>
        <v>5006540.7451721989</v>
      </c>
      <c r="F47" s="28">
        <f>+'[1]Količine,SG18052020'!G54+'[1]Količine,SG18052020'!G55</f>
        <v>5011439.1177582983</v>
      </c>
      <c r="G47" s="28">
        <f>+'[1]Količine,SG18052020'!H54+'[1]Količine,SG18052020'!H55</f>
        <v>5016337.4903443977</v>
      </c>
      <c r="H47" s="28">
        <f>+'[1]Količine,SG18052020'!I54+'[1]Količine,SG18052020'!I55</f>
        <v>5021235.8629304972</v>
      </c>
      <c r="I47" s="28">
        <f>+'[1]Količine,SG18052020'!J54+'[1]Količine,SG18052020'!J55</f>
        <v>5023295.2634423394</v>
      </c>
      <c r="J47" s="28">
        <f>+'[1]Količine,SG18052020'!K54+'[1]Količine,SG18052020'!K55</f>
        <v>5025354.6639541816</v>
      </c>
      <c r="K47" s="28">
        <f>+'[1]Količine,SG18052020'!L54+'[1]Količine,SG18052020'!L55</f>
        <v>5027414.0644660238</v>
      </c>
      <c r="L47" s="28">
        <f>+'[1]Količine,SG18052020'!M54+'[1]Količine,SG18052020'!M55</f>
        <v>5029473.464977866</v>
      </c>
      <c r="M47" s="28">
        <f>+'[1]Količine,SG18052020'!N54+'[1]Količine,SG18052020'!N55</f>
        <v>5031532.8654897083</v>
      </c>
      <c r="N47" s="28">
        <f>+'[1]Količine,SG18052020'!O54+'[1]Količine,SG18052020'!O55</f>
        <v>5033592.2660015505</v>
      </c>
      <c r="O47" s="28">
        <f>+'[1]Količine,SG18052020'!P54+'[1]Količine,SG18052020'!P55</f>
        <v>5035651.6665133927</v>
      </c>
      <c r="P47" s="28">
        <f>+'[1]Količine,SG18052020'!Q54+'[1]Količine,SG18052020'!Q55</f>
        <v>5036380.0790558588</v>
      </c>
      <c r="Q47" s="28">
        <f>+'[1]Količine,SG18052020'!R54+'[1]Količine,SG18052020'!R55</f>
        <v>5037108.4915983249</v>
      </c>
      <c r="R47" s="28">
        <f>+'[1]Količine,SG18052020'!S54+'[1]Količine,SG18052020'!S55</f>
        <v>5037836.9041407909</v>
      </c>
      <c r="S47" s="28">
        <f>+'[1]Količine,SG18052020'!T54+'[1]Količine,SG18052020'!T55</f>
        <v>5038565.316683257</v>
      </c>
      <c r="T47" s="28">
        <f>+'[1]Količine,SG18052020'!U54+'[1]Količine,SG18052020'!U55</f>
        <v>5039293.7292257231</v>
      </c>
      <c r="U47" s="28">
        <f>+'[1]Količine,SG18052020'!V54+'[1]Količine,SG18052020'!V55</f>
        <v>5040022.1417681891</v>
      </c>
      <c r="V47" s="28">
        <f>+'[1]Količine,SG18052020'!W54+'[1]Količine,SG18052020'!W55</f>
        <v>5040750.5543106552</v>
      </c>
      <c r="W47" s="28">
        <f>+'[1]Količine,SG18052020'!X54+'[1]Količine,SG18052020'!X55</f>
        <v>5041478.9668531213</v>
      </c>
      <c r="X47" s="28">
        <f>+'[1]Količine,SG18052020'!Y54+'[1]Količine,SG18052020'!Y55</f>
        <v>5042207.3793955874</v>
      </c>
      <c r="Y47" s="28">
        <f>+'[1]Količine,SG18052020'!Z54+'[1]Količine,SG18052020'!Z55</f>
        <v>5042935.7919380534</v>
      </c>
      <c r="Z47" s="28">
        <f>+'[1]Količine,SG18052020'!AA54+'[1]Količine,SG18052020'!AA55</f>
        <v>5043664.2044805195</v>
      </c>
      <c r="AA47" s="28">
        <f>+'[1]Količine,SG18052020'!AB54+'[1]Količine,SG18052020'!AB55</f>
        <v>5044392.6170229856</v>
      </c>
      <c r="AB47" s="28">
        <f>+'[1]Količine,SG18052020'!AC54+'[1]Količine,SG18052020'!AC55</f>
        <v>5045121.0295654517</v>
      </c>
      <c r="AC47" s="28">
        <f>+'[1]Količine,SG18052020'!AD54+'[1]Količine,SG18052020'!AD55</f>
        <v>5045849.4421079177</v>
      </c>
      <c r="AD47" s="28">
        <f>+'[1]Količine,SG18052020'!AE54+'[1]Količine,SG18052020'!AE55</f>
        <v>5046577.8546503838</v>
      </c>
      <c r="AE47" s="28">
        <f>+'[1]Količine,SG18052020'!AF54+'[1]Količine,SG18052020'!AF55</f>
        <v>5047306.2671928499</v>
      </c>
      <c r="AF47" s="28">
        <f>+'[1]Količine,SG18052020'!AG54+'[1]Količine,SG18052020'!AG55</f>
        <v>5048034.679735316</v>
      </c>
      <c r="AG47" s="28">
        <f>+'[1]Količine,SG18052020'!AH54+'[1]Količine,SG18052020'!AH55</f>
        <v>5048763.092277782</v>
      </c>
      <c r="AH47" s="28">
        <f>+'[1]Količine,SG18052020'!AI54+'[1]Količine,SG18052020'!AI55</f>
        <v>5049491.5048202481</v>
      </c>
    </row>
    <row r="48" spans="1:34" outlineLevel="1" x14ac:dyDescent="0.2">
      <c r="A48" s="22"/>
      <c r="B48" s="29" t="s">
        <v>71</v>
      </c>
      <c r="C48" s="27">
        <f>+'[1]Količine,SG18052020'!D56+'[1]Količine,SG18052020'!D57</f>
        <v>2098808</v>
      </c>
      <c r="D48" s="27">
        <f>+'[1]Količine,SG18052020'!E56+'[1]Količine,SG18052020'!E57</f>
        <v>2105407.7908163266</v>
      </c>
      <c r="E48" s="28">
        <f>+'[1]Količine,SG18052020'!F56+'[1]Količine,SG18052020'!F57</f>
        <v>2112007.5816326533</v>
      </c>
      <c r="F48" s="28">
        <f>+'[1]Količine,SG18052020'!G56+'[1]Količine,SG18052020'!G57</f>
        <v>2118607.3724489799</v>
      </c>
      <c r="G48" s="28">
        <f>+'[1]Količine,SG18052020'!H56+'[1]Količine,SG18052020'!H57</f>
        <v>2125207.1632653065</v>
      </c>
      <c r="H48" s="28">
        <f>+'[1]Količine,SG18052020'!I56+'[1]Količine,SG18052020'!I57</f>
        <v>2131806.9540816331</v>
      </c>
      <c r="I48" s="28">
        <f>+'[1]Količine,SG18052020'!J56+'[1]Količine,SG18052020'!J57</f>
        <v>2133464.9910714291</v>
      </c>
      <c r="J48" s="28">
        <f>+'[1]Količine,SG18052020'!K56+'[1]Količine,SG18052020'!K57</f>
        <v>2135123.0280612251</v>
      </c>
      <c r="K48" s="28">
        <f>+'[1]Količine,SG18052020'!L56+'[1]Količine,SG18052020'!L57</f>
        <v>2136781.0650510211</v>
      </c>
      <c r="L48" s="28">
        <f>+'[1]Količine,SG18052020'!M56+'[1]Količine,SG18052020'!M57</f>
        <v>2138439.102040817</v>
      </c>
      <c r="M48" s="28">
        <f>+'[1]Količine,SG18052020'!N56+'[1]Količine,SG18052020'!N57</f>
        <v>2140097.139030613</v>
      </c>
      <c r="N48" s="28">
        <f>+'[1]Količine,SG18052020'!O56+'[1]Količine,SG18052020'!O57</f>
        <v>2141755.176020409</v>
      </c>
      <c r="O48" s="28">
        <f>+'[1]Količine,SG18052020'!P56+'[1]Količine,SG18052020'!P57</f>
        <v>2143413.213010205</v>
      </c>
      <c r="P48" s="28">
        <f>+'[1]Količine,SG18052020'!Q56+'[1]Količine,SG18052020'!Q57</f>
        <v>2143993.5259566335</v>
      </c>
      <c r="Q48" s="28">
        <f>+'[1]Količine,SG18052020'!R56+'[1]Količine,SG18052020'!R57</f>
        <v>2144573.838903062</v>
      </c>
      <c r="R48" s="28">
        <f>+'[1]Količine,SG18052020'!S56+'[1]Količine,SG18052020'!S57</f>
        <v>2145154.1518494906</v>
      </c>
      <c r="S48" s="28">
        <f>+'[1]Količine,SG18052020'!T56+'[1]Količine,SG18052020'!T57</f>
        <v>2145734.4647959191</v>
      </c>
      <c r="T48" s="28">
        <f>+'[1]Količine,SG18052020'!U56+'[1]Količine,SG18052020'!U57</f>
        <v>2146314.7777423477</v>
      </c>
      <c r="U48" s="28">
        <f>+'[1]Količine,SG18052020'!V56+'[1]Količine,SG18052020'!V57</f>
        <v>2146895.0906887767</v>
      </c>
      <c r="V48" s="28">
        <f>+'[1]Količine,SG18052020'!W56+'[1]Količine,SG18052020'!W57</f>
        <v>2147475.4036352048</v>
      </c>
      <c r="W48" s="28">
        <f>+'[1]Količine,SG18052020'!X56+'[1]Količine,SG18052020'!X57</f>
        <v>2148055.7165816333</v>
      </c>
      <c r="X48" s="28">
        <f>+'[1]Količine,SG18052020'!Y56+'[1]Količine,SG18052020'!Y57</f>
        <v>2148636.0295280619</v>
      </c>
      <c r="Y48" s="28">
        <f>+'[1]Količine,SG18052020'!Z56+'[1]Količine,SG18052020'!Z57</f>
        <v>2149216.3424744904</v>
      </c>
      <c r="Z48" s="28">
        <f>+'[1]Količine,SG18052020'!AA56+'[1]Količine,SG18052020'!AA57</f>
        <v>2149796.6554209189</v>
      </c>
      <c r="AA48" s="28">
        <f>+'[1]Količine,SG18052020'!AB56+'[1]Količine,SG18052020'!AB57</f>
        <v>2150376.9683673475</v>
      </c>
      <c r="AB48" s="28">
        <f>+'[1]Količine,SG18052020'!AC56+'[1]Količine,SG18052020'!AC57</f>
        <v>2150957.281313776</v>
      </c>
      <c r="AC48" s="28">
        <f>+'[1]Količine,SG18052020'!AD56+'[1]Količine,SG18052020'!AD57</f>
        <v>2151537.5942602046</v>
      </c>
      <c r="AD48" s="28">
        <f>+'[1]Količine,SG18052020'!AE56+'[1]Količine,SG18052020'!AE57</f>
        <v>2152117.9072066331</v>
      </c>
      <c r="AE48" s="28">
        <f>+'[1]Količine,SG18052020'!AF56+'[1]Količine,SG18052020'!AF57</f>
        <v>2152698.2201530621</v>
      </c>
      <c r="AF48" s="28">
        <f>+'[1]Količine,SG18052020'!AG56+'[1]Količine,SG18052020'!AG57</f>
        <v>2153278.5330994907</v>
      </c>
      <c r="AG48" s="28">
        <f>+'[1]Količine,SG18052020'!AH56+'[1]Količine,SG18052020'!AH57</f>
        <v>2153858.8460459188</v>
      </c>
      <c r="AH48" s="28">
        <f>+'[1]Količine,SG18052020'!AI56+'[1]Količine,SG18052020'!AI57</f>
        <v>2154439.1589923473</v>
      </c>
    </row>
    <row r="49" spans="1:34" outlineLevel="1" x14ac:dyDescent="0.2">
      <c r="A49" s="22"/>
      <c r="B49" s="43" t="s">
        <v>100</v>
      </c>
      <c r="C49" s="44">
        <f>+'[1]Količine,SG18052020'!D64</f>
        <v>0</v>
      </c>
      <c r="D49" s="44">
        <f>+'[1]Količine,SG18052020'!E64</f>
        <v>0</v>
      </c>
      <c r="E49" s="44">
        <f>+'[1]Količine,SG18052020'!F64</f>
        <v>0</v>
      </c>
      <c r="F49" s="44">
        <f>+'[1]Količine,SG18052020'!G64</f>
        <v>0</v>
      </c>
      <c r="G49" s="44">
        <f>+'[1]Količine,SG18052020'!H64</f>
        <v>0</v>
      </c>
      <c r="H49" s="44">
        <f>+'[1]Količine,SG18052020'!I64</f>
        <v>51455.36729173582</v>
      </c>
      <c r="I49" s="44">
        <f>+'[1]Količine,SG18052020'!J64</f>
        <v>51455.36729173582</v>
      </c>
      <c r="J49" s="44">
        <f>+'[1]Količine,SG18052020'!K64</f>
        <v>51455.36729173582</v>
      </c>
      <c r="K49" s="44">
        <f>+'[1]Količine,SG18052020'!L64</f>
        <v>51585.745054321262</v>
      </c>
      <c r="L49" s="44">
        <f>+'[1]Količine,SG18052020'!M64</f>
        <v>51716.122816906704</v>
      </c>
      <c r="M49" s="44">
        <f>+'[1]Količine,SG18052020'!N64</f>
        <v>51846.500579492145</v>
      </c>
      <c r="N49" s="44">
        <f>+'[1]Količine,SG18052020'!O64</f>
        <v>51976.878342077587</v>
      </c>
      <c r="O49" s="44">
        <f>+'[1]Količine,SG18052020'!P64</f>
        <v>52107.256104663029</v>
      </c>
      <c r="P49" s="44">
        <f>+'[1]Količine,SG18052020'!Q64</f>
        <v>52237.633867248471</v>
      </c>
      <c r="Q49" s="44">
        <f>+'[1]Količine,SG18052020'!R64</f>
        <v>52368.011629833913</v>
      </c>
      <c r="R49" s="44">
        <f>+'[1]Količine,SG18052020'!S64</f>
        <v>52498.389392419354</v>
      </c>
      <c r="S49" s="44">
        <f>+'[1]Količine,SG18052020'!T64</f>
        <v>52628.767155004796</v>
      </c>
      <c r="T49" s="44">
        <f>+'[1]Količine,SG18052020'!U64</f>
        <v>52759.144917590238</v>
      </c>
      <c r="U49" s="44">
        <f>+'[1]Količine,SG18052020'!V64</f>
        <v>52889.52268017568</v>
      </c>
      <c r="V49" s="44">
        <f>+'[1]Količine,SG18052020'!W64</f>
        <v>53019.900442761122</v>
      </c>
      <c r="W49" s="44">
        <f>+'[1]Količine,SG18052020'!X64</f>
        <v>53150.278205346563</v>
      </c>
      <c r="X49" s="44">
        <f>+'[1]Količine,SG18052020'!Y64</f>
        <v>53280.655967932005</v>
      </c>
      <c r="Y49" s="44">
        <f>+'[1]Količine,SG18052020'!Z64</f>
        <v>53411.033730517447</v>
      </c>
      <c r="Z49" s="44">
        <f>+'[1]Količine,SG18052020'!AA64</f>
        <v>53541.411493102889</v>
      </c>
      <c r="AA49" s="44">
        <f>+'[1]Količine,SG18052020'!AB64</f>
        <v>53671.789255688331</v>
      </c>
      <c r="AB49" s="44">
        <f>+'[1]Količine,SG18052020'!AC64</f>
        <v>53802.167018273773</v>
      </c>
      <c r="AC49" s="44">
        <f>+'[1]Količine,SG18052020'!AD64</f>
        <v>53932.544780859214</v>
      </c>
      <c r="AD49" s="44">
        <f>+'[1]Količine,SG18052020'!AE64</f>
        <v>54062.922543444656</v>
      </c>
      <c r="AE49" s="44">
        <f>+'[1]Količine,SG18052020'!AF64</f>
        <v>54193.300306030098</v>
      </c>
      <c r="AF49" s="44">
        <f>+'[1]Količine,SG18052020'!AG64</f>
        <v>54323.67806861554</v>
      </c>
      <c r="AG49" s="44">
        <f>+'[1]Količine,SG18052020'!AH64</f>
        <v>54454.055831200982</v>
      </c>
      <c r="AH49" s="44">
        <f>+'[1]Količine,SG18052020'!AI64</f>
        <v>54584.433593786423</v>
      </c>
    </row>
    <row r="50" spans="1:34" outlineLevel="1" x14ac:dyDescent="0.2">
      <c r="A50" s="22"/>
      <c r="B50" s="30" t="s">
        <v>72</v>
      </c>
      <c r="C50" s="31">
        <f>SUM(C47:C49)</f>
        <v>7095552</v>
      </c>
      <c r="D50" s="31">
        <f t="shared" ref="D50:AH50" si="15">SUM(D47:D49)</f>
        <v>7107050.1634024261</v>
      </c>
      <c r="E50" s="32">
        <f t="shared" si="15"/>
        <v>7118548.3268048521</v>
      </c>
      <c r="F50" s="32">
        <f t="shared" si="15"/>
        <v>7130046.4902072782</v>
      </c>
      <c r="G50" s="32">
        <f t="shared" si="15"/>
        <v>7141544.6536097042</v>
      </c>
      <c r="H50" s="32">
        <f>SUM(H47:H49)</f>
        <v>7204498.1843038658</v>
      </c>
      <c r="I50" s="32">
        <f t="shared" si="15"/>
        <v>7208215.621805504</v>
      </c>
      <c r="J50" s="32">
        <f t="shared" si="15"/>
        <v>7211933.0593071422</v>
      </c>
      <c r="K50" s="32">
        <f t="shared" si="15"/>
        <v>7215780.8745713662</v>
      </c>
      <c r="L50" s="32">
        <f t="shared" si="15"/>
        <v>7219628.6898355894</v>
      </c>
      <c r="M50" s="32">
        <f t="shared" si="15"/>
        <v>7223476.5050998135</v>
      </c>
      <c r="N50" s="32">
        <f t="shared" si="15"/>
        <v>7227324.3203640366</v>
      </c>
      <c r="O50" s="32">
        <f t="shared" si="15"/>
        <v>7231172.1356282607</v>
      </c>
      <c r="P50" s="32">
        <f t="shared" si="15"/>
        <v>7232611.2388797412</v>
      </c>
      <c r="Q50" s="32">
        <f t="shared" si="15"/>
        <v>7234050.3421312207</v>
      </c>
      <c r="R50" s="32">
        <f t="shared" si="15"/>
        <v>7235489.4453827012</v>
      </c>
      <c r="S50" s="32">
        <f t="shared" si="15"/>
        <v>7236928.5486341808</v>
      </c>
      <c r="T50" s="32">
        <f t="shared" si="15"/>
        <v>7238367.6518856613</v>
      </c>
      <c r="U50" s="32">
        <f t="shared" si="15"/>
        <v>7239806.7551371409</v>
      </c>
      <c r="V50" s="32">
        <f t="shared" si="15"/>
        <v>7241245.8583886214</v>
      </c>
      <c r="W50" s="32">
        <f t="shared" si="15"/>
        <v>7242684.9616401009</v>
      </c>
      <c r="X50" s="32">
        <f t="shared" si="15"/>
        <v>7244124.0648915814</v>
      </c>
      <c r="Y50" s="32">
        <f t="shared" si="15"/>
        <v>7245563.168143061</v>
      </c>
      <c r="Z50" s="32">
        <f t="shared" si="15"/>
        <v>7247002.2713945415</v>
      </c>
      <c r="AA50" s="32">
        <f t="shared" si="15"/>
        <v>7248441.3746460211</v>
      </c>
      <c r="AB50" s="32">
        <f t="shared" si="15"/>
        <v>7249880.4778975016</v>
      </c>
      <c r="AC50" s="32">
        <f t="shared" si="15"/>
        <v>7251319.5811489811</v>
      </c>
      <c r="AD50" s="32">
        <f t="shared" si="15"/>
        <v>7252758.6844004616</v>
      </c>
      <c r="AE50" s="32">
        <f t="shared" si="15"/>
        <v>7254197.7876519421</v>
      </c>
      <c r="AF50" s="32">
        <f t="shared" si="15"/>
        <v>7255636.8909034226</v>
      </c>
      <c r="AG50" s="32">
        <f t="shared" si="15"/>
        <v>7257075.9941549022</v>
      </c>
      <c r="AH50" s="32">
        <f t="shared" si="15"/>
        <v>7258515.0974063817</v>
      </c>
    </row>
    <row r="51" spans="1:34" x14ac:dyDescent="0.2">
      <c r="D51" s="2"/>
    </row>
    <row r="53" spans="1:34" outlineLevel="1" x14ac:dyDescent="0.2">
      <c r="A53" s="22"/>
      <c r="B53" s="23" t="s">
        <v>101</v>
      </c>
      <c r="C53" s="24">
        <f>+C46</f>
        <v>2018</v>
      </c>
      <c r="D53" s="24">
        <f t="shared" ref="D53" si="16">+D46</f>
        <v>2019</v>
      </c>
      <c r="E53" s="25">
        <f>+E46</f>
        <v>2020</v>
      </c>
      <c r="F53" s="25">
        <f t="shared" ref="F53:AH53" si="17">+F46</f>
        <v>2021</v>
      </c>
      <c r="G53" s="25">
        <f t="shared" si="17"/>
        <v>2022</v>
      </c>
      <c r="H53" s="25">
        <f t="shared" si="17"/>
        <v>2023</v>
      </c>
      <c r="I53" s="25">
        <f t="shared" si="17"/>
        <v>2024</v>
      </c>
      <c r="J53" s="25">
        <f t="shared" si="17"/>
        <v>2025</v>
      </c>
      <c r="K53" s="25">
        <f t="shared" si="17"/>
        <v>2026</v>
      </c>
      <c r="L53" s="25">
        <f t="shared" si="17"/>
        <v>2027</v>
      </c>
      <c r="M53" s="25">
        <f t="shared" si="17"/>
        <v>2028</v>
      </c>
      <c r="N53" s="25">
        <f t="shared" si="17"/>
        <v>2029</v>
      </c>
      <c r="O53" s="25">
        <f t="shared" si="17"/>
        <v>2030</v>
      </c>
      <c r="P53" s="25">
        <f t="shared" si="17"/>
        <v>2031</v>
      </c>
      <c r="Q53" s="25">
        <f t="shared" si="17"/>
        <v>2032</v>
      </c>
      <c r="R53" s="25">
        <f t="shared" si="17"/>
        <v>2033</v>
      </c>
      <c r="S53" s="25">
        <f t="shared" si="17"/>
        <v>2034</v>
      </c>
      <c r="T53" s="25">
        <f t="shared" si="17"/>
        <v>2035</v>
      </c>
      <c r="U53" s="25">
        <f t="shared" si="17"/>
        <v>2036</v>
      </c>
      <c r="V53" s="25">
        <f t="shared" si="17"/>
        <v>2037</v>
      </c>
      <c r="W53" s="25">
        <f t="shared" si="17"/>
        <v>2038</v>
      </c>
      <c r="X53" s="25">
        <f t="shared" si="17"/>
        <v>2039</v>
      </c>
      <c r="Y53" s="25">
        <f t="shared" si="17"/>
        <v>2040</v>
      </c>
      <c r="Z53" s="25">
        <f t="shared" si="17"/>
        <v>2041</v>
      </c>
      <c r="AA53" s="25">
        <f t="shared" si="17"/>
        <v>2042</v>
      </c>
      <c r="AB53" s="25">
        <f t="shared" si="17"/>
        <v>2043</v>
      </c>
      <c r="AC53" s="25">
        <f t="shared" si="17"/>
        <v>2044</v>
      </c>
      <c r="AD53" s="25">
        <f t="shared" si="17"/>
        <v>2045</v>
      </c>
      <c r="AE53" s="25">
        <f t="shared" si="17"/>
        <v>2046</v>
      </c>
      <c r="AF53" s="25">
        <f t="shared" si="17"/>
        <v>2047</v>
      </c>
      <c r="AG53" s="25">
        <f t="shared" si="17"/>
        <v>2048</v>
      </c>
      <c r="AH53" s="25">
        <f t="shared" si="17"/>
        <v>2049</v>
      </c>
    </row>
    <row r="54" spans="1:34" outlineLevel="1" x14ac:dyDescent="0.2">
      <c r="A54" s="22"/>
      <c r="B54" s="45" t="s">
        <v>102</v>
      </c>
      <c r="C54" s="44"/>
      <c r="D54" s="44"/>
      <c r="E54" s="44">
        <f>+'[1]godišnji troškovi'!G33</f>
        <v>0</v>
      </c>
      <c r="F54" s="44">
        <f>+'[1]godišnji troškovi'!H33</f>
        <v>0</v>
      </c>
      <c r="G54" s="44">
        <f>+'[1]godišnji troškovi'!I33</f>
        <v>0</v>
      </c>
      <c r="H54" s="44">
        <f>+'[1]godišnji troškovi'!J33</f>
        <v>386131</v>
      </c>
      <c r="I54" s="44">
        <f>+'[1]godišnji troškovi'!K33</f>
        <v>386131</v>
      </c>
      <c r="J54" s="44">
        <f>+'[1]godišnji troškovi'!L33</f>
        <v>386131</v>
      </c>
      <c r="K54" s="44">
        <f>+'[1]godišnji troškovi'!M33</f>
        <v>386131</v>
      </c>
      <c r="L54" s="44">
        <f>+'[1]godišnji troškovi'!N33</f>
        <v>386131</v>
      </c>
      <c r="M54" s="44">
        <f>+'[1]godišnji troškovi'!O33</f>
        <v>386131</v>
      </c>
      <c r="N54" s="44">
        <f>+'[1]godišnji troškovi'!P33</f>
        <v>386131</v>
      </c>
      <c r="O54" s="44">
        <f>+'[1]godišnji troškovi'!Q33</f>
        <v>386131</v>
      </c>
      <c r="P54" s="44">
        <f>+'[1]godišnji troškovi'!R33</f>
        <v>386131</v>
      </c>
      <c r="Q54" s="44">
        <f>+'[1]godišnji troškovi'!S33</f>
        <v>386131</v>
      </c>
      <c r="R54" s="44">
        <f>+'[1]godišnji troškovi'!T33</f>
        <v>386131</v>
      </c>
      <c r="S54" s="44">
        <f>+'[1]godišnji troškovi'!U33</f>
        <v>386131</v>
      </c>
      <c r="T54" s="44">
        <f>+'[1]godišnji troškovi'!V33</f>
        <v>386131</v>
      </c>
      <c r="U54" s="44">
        <f>+'[1]godišnji troškovi'!W33</f>
        <v>386131</v>
      </c>
      <c r="V54" s="44">
        <f>+'[1]godišnji troškovi'!X33</f>
        <v>386131</v>
      </c>
      <c r="W54" s="44">
        <f>+'[1]godišnji troškovi'!Y33</f>
        <v>386131</v>
      </c>
      <c r="X54" s="44">
        <f>+'[1]godišnji troškovi'!Z33</f>
        <v>386131</v>
      </c>
      <c r="Y54" s="44">
        <f>+'[1]godišnji troškovi'!AA33</f>
        <v>386131</v>
      </c>
      <c r="Z54" s="44">
        <f>+'[1]godišnji troškovi'!AB33</f>
        <v>386131</v>
      </c>
      <c r="AA54" s="44">
        <f>+'[1]godišnji troškovi'!AC33</f>
        <v>386131</v>
      </c>
      <c r="AB54" s="44">
        <f>+'[1]godišnji troškovi'!AD33</f>
        <v>386131</v>
      </c>
      <c r="AC54" s="44">
        <f>+'[1]godišnji troškovi'!AE33</f>
        <v>386131</v>
      </c>
      <c r="AD54" s="44">
        <f>+'[1]godišnji troškovi'!AF33</f>
        <v>386131</v>
      </c>
      <c r="AE54" s="44">
        <f>+'[1]godišnji troškovi'!AG33</f>
        <v>386131</v>
      </c>
      <c r="AF54" s="44">
        <f>+'[1]godišnji troškovi'!AH33</f>
        <v>386131</v>
      </c>
      <c r="AG54" s="44">
        <f>+'[1]godišnji troškovi'!AI33</f>
        <v>386131</v>
      </c>
      <c r="AH54" s="44">
        <f>+'[1]godišnji troškovi'!AJ33</f>
        <v>386131</v>
      </c>
    </row>
    <row r="55" spans="1:34" outlineLevel="1" x14ac:dyDescent="0.2">
      <c r="A55" s="22"/>
      <c r="B55" s="46" t="s">
        <v>103</v>
      </c>
      <c r="C55" s="44"/>
      <c r="D55" s="44"/>
      <c r="E55" s="44">
        <f>+[1]Amortizacija!I43</f>
        <v>0</v>
      </c>
      <c r="F55" s="44">
        <f>+[1]Amortizacija!J43</f>
        <v>0</v>
      </c>
      <c r="G55" s="44">
        <f>+[1]Amortizacija!K43</f>
        <v>0</v>
      </c>
      <c r="H55" s="44">
        <f>+[1]Amortizacija!L43</f>
        <v>112308.37733355351</v>
      </c>
      <c r="I55" s="44">
        <f>+[1]Amortizacija!M43</f>
        <v>168462.56600033026</v>
      </c>
      <c r="J55" s="44">
        <f>+[1]Amortizacija!N43</f>
        <v>202155.07920039631</v>
      </c>
      <c r="K55" s="44">
        <f>+[1]Amortizacija!O43</f>
        <v>224616.75466710702</v>
      </c>
      <c r="L55" s="44">
        <f>+[1]Amortizacija!P43</f>
        <v>280770.94333388377</v>
      </c>
      <c r="M55" s="44">
        <f>+[1]Amortizacija!Q43</f>
        <v>314463.45653394988</v>
      </c>
      <c r="N55" s="44">
        <f>+[1]Amortizacija!R43</f>
        <v>336925.13200066052</v>
      </c>
      <c r="O55" s="44">
        <f>+[1]Amortizacija!S43</f>
        <v>393079.32066743728</v>
      </c>
      <c r="P55" s="44">
        <f>+[1]Amortizacija!T43</f>
        <v>426771.83386750333</v>
      </c>
      <c r="Q55" s="44">
        <f>+[1]Amortizacija!U43</f>
        <v>449233.50933421403</v>
      </c>
      <c r="R55" s="44">
        <f>+[1]Amortizacija!V43</f>
        <v>505387.69800099079</v>
      </c>
      <c r="S55" s="44">
        <f>+[1]Amortizacija!W43</f>
        <v>539080.21120105684</v>
      </c>
      <c r="T55" s="44">
        <f>+[1]Amortizacija!X43</f>
        <v>561541.88666776754</v>
      </c>
      <c r="U55" s="44">
        <f>+[1]Amortizacija!Y43</f>
        <v>617696.07533454429</v>
      </c>
      <c r="V55" s="44">
        <f>+[1]Amortizacija!Z43</f>
        <v>673850.26400132105</v>
      </c>
      <c r="W55" s="44">
        <f>+[1]Amortizacija!AA43</f>
        <v>730004.4526680978</v>
      </c>
      <c r="X55" s="44">
        <f>+[1]Amortizacija!AB43</f>
        <v>786158.64133487456</v>
      </c>
      <c r="Y55" s="44">
        <f>+[1]Amortizacija!AC43</f>
        <v>842312.83000165131</v>
      </c>
      <c r="Z55" s="44">
        <f>+[1]Amortizacija!AD43</f>
        <v>898467.01866842806</v>
      </c>
      <c r="AA55" s="44">
        <f>+[1]Amortizacija!AE43</f>
        <v>954621.20733520482</v>
      </c>
      <c r="AB55" s="44">
        <f>+[1]Amortizacija!AF43</f>
        <v>1010775.3960019816</v>
      </c>
      <c r="AC55" s="44">
        <f>+[1]Amortizacija!AG43</f>
        <v>1066929.5846687583</v>
      </c>
      <c r="AD55" s="44">
        <f>+[1]Amortizacija!AH43</f>
        <v>1123083.7733355351</v>
      </c>
      <c r="AE55" s="44">
        <f>+[1]Amortizacija!AI43</f>
        <v>1123083.7733355351</v>
      </c>
      <c r="AF55" s="44">
        <f>+[1]Amortizacija!AJ43</f>
        <v>1123083.7733355351</v>
      </c>
      <c r="AG55" s="44">
        <f>+[1]Amortizacija!AK43</f>
        <v>1123083.7733355351</v>
      </c>
      <c r="AH55" s="44">
        <f>+[1]Amortizacija!AL43</f>
        <v>1123083.7733355351</v>
      </c>
    </row>
    <row r="58" spans="1:34" outlineLevel="1" x14ac:dyDescent="0.2">
      <c r="A58" s="22"/>
      <c r="B58" s="23" t="s">
        <v>104</v>
      </c>
      <c r="C58" s="24">
        <f>+C53</f>
        <v>2018</v>
      </c>
      <c r="D58" s="24">
        <f>+D53</f>
        <v>2019</v>
      </c>
      <c r="E58" s="25">
        <f>+E53</f>
        <v>2020</v>
      </c>
      <c r="F58" s="25">
        <f t="shared" ref="F58:AH58" si="18">+F53</f>
        <v>2021</v>
      </c>
      <c r="G58" s="25">
        <f t="shared" si="18"/>
        <v>2022</v>
      </c>
      <c r="H58" s="25">
        <f t="shared" si="18"/>
        <v>2023</v>
      </c>
      <c r="I58" s="25">
        <f t="shared" si="18"/>
        <v>2024</v>
      </c>
      <c r="J58" s="25">
        <f t="shared" si="18"/>
        <v>2025</v>
      </c>
      <c r="K58" s="25">
        <f t="shared" si="18"/>
        <v>2026</v>
      </c>
      <c r="L58" s="25">
        <f t="shared" si="18"/>
        <v>2027</v>
      </c>
      <c r="M58" s="25">
        <f t="shared" si="18"/>
        <v>2028</v>
      </c>
      <c r="N58" s="25">
        <f t="shared" si="18"/>
        <v>2029</v>
      </c>
      <c r="O58" s="25">
        <f t="shared" si="18"/>
        <v>2030</v>
      </c>
      <c r="P58" s="25">
        <f t="shared" si="18"/>
        <v>2031</v>
      </c>
      <c r="Q58" s="25">
        <f t="shared" si="18"/>
        <v>2032</v>
      </c>
      <c r="R58" s="25">
        <f t="shared" si="18"/>
        <v>2033</v>
      </c>
      <c r="S58" s="25">
        <f t="shared" si="18"/>
        <v>2034</v>
      </c>
      <c r="T58" s="25">
        <f t="shared" si="18"/>
        <v>2035</v>
      </c>
      <c r="U58" s="25">
        <f t="shared" si="18"/>
        <v>2036</v>
      </c>
      <c r="V58" s="25">
        <f t="shared" si="18"/>
        <v>2037</v>
      </c>
      <c r="W58" s="25">
        <f t="shared" si="18"/>
        <v>2038</v>
      </c>
      <c r="X58" s="25">
        <f t="shared" si="18"/>
        <v>2039</v>
      </c>
      <c r="Y58" s="25">
        <f t="shared" si="18"/>
        <v>2040</v>
      </c>
      <c r="Z58" s="25">
        <f t="shared" si="18"/>
        <v>2041</v>
      </c>
      <c r="AA58" s="25">
        <f t="shared" si="18"/>
        <v>2042</v>
      </c>
      <c r="AB58" s="25">
        <f t="shared" si="18"/>
        <v>2043</v>
      </c>
      <c r="AC58" s="25">
        <f t="shared" si="18"/>
        <v>2044</v>
      </c>
      <c r="AD58" s="25">
        <f t="shared" si="18"/>
        <v>2045</v>
      </c>
      <c r="AE58" s="25">
        <f t="shared" si="18"/>
        <v>2046</v>
      </c>
      <c r="AF58" s="25">
        <f t="shared" si="18"/>
        <v>2047</v>
      </c>
      <c r="AG58" s="25">
        <f t="shared" si="18"/>
        <v>2048</v>
      </c>
      <c r="AH58" s="25">
        <f t="shared" si="18"/>
        <v>2049</v>
      </c>
    </row>
    <row r="59" spans="1:34" outlineLevel="1" x14ac:dyDescent="0.2">
      <c r="A59" s="22"/>
      <c r="B59" s="45" t="s">
        <v>105</v>
      </c>
      <c r="C59" s="44"/>
      <c r="D59" s="44"/>
      <c r="E59" s="47">
        <f>+(E54+E55)/E50*$F$1</f>
        <v>0</v>
      </c>
      <c r="F59" s="47">
        <f t="shared" ref="F59:AH59" si="19">+(F54+F55)/F50*$F$1</f>
        <v>0</v>
      </c>
      <c r="G59" s="47">
        <f t="shared" si="19"/>
        <v>0</v>
      </c>
      <c r="H59" s="47">
        <f t="shared" si="19"/>
        <v>6.918446845048587E-2</v>
      </c>
      <c r="I59" s="47">
        <f t="shared" si="19"/>
        <v>7.6939092155156208E-2</v>
      </c>
      <c r="J59" s="47">
        <f t="shared" si="19"/>
        <v>8.1571206271971911E-2</v>
      </c>
      <c r="K59" s="47">
        <f t="shared" si="19"/>
        <v>8.4640562855698806E-2</v>
      </c>
      <c r="L59" s="47">
        <f t="shared" si="19"/>
        <v>9.2373440793818845E-2</v>
      </c>
      <c r="M59" s="47">
        <f t="shared" si="19"/>
        <v>9.6988542295295951E-2</v>
      </c>
      <c r="N59" s="47">
        <f t="shared" si="19"/>
        <v>0.10004478835457055</v>
      </c>
      <c r="O59" s="47">
        <f t="shared" si="19"/>
        <v>0.10775712513165581</v>
      </c>
      <c r="P59" s="47">
        <f t="shared" si="19"/>
        <v>0.1123941004180689</v>
      </c>
      <c r="Q59" s="47">
        <f t="shared" si="19"/>
        <v>0.11547673430872304</v>
      </c>
      <c r="R59" s="47">
        <f t="shared" si="19"/>
        <v>0.12321470506323659</v>
      </c>
      <c r="S59" s="47">
        <f t="shared" si="19"/>
        <v>0.12784584025990847</v>
      </c>
      <c r="T59" s="47">
        <f t="shared" si="19"/>
        <v>0.13092356346681147</v>
      </c>
      <c r="U59" s="47">
        <f t="shared" si="19"/>
        <v>0.13865384937550437</v>
      </c>
      <c r="V59" s="47">
        <f t="shared" si="19"/>
        <v>0.14638106269701998</v>
      </c>
      <c r="W59" s="47">
        <f t="shared" si="19"/>
        <v>0.15410520526290428</v>
      </c>
      <c r="X59" s="47">
        <f t="shared" si="19"/>
        <v>0.16182627890324786</v>
      </c>
      <c r="Y59" s="47">
        <f t="shared" si="19"/>
        <v>0.16954428544668732</v>
      </c>
      <c r="Z59" s="47">
        <f t="shared" si="19"/>
        <v>0.17725922672040681</v>
      </c>
      <c r="AA59" s="47">
        <f t="shared" si="19"/>
        <v>0.18497110455013932</v>
      </c>
      <c r="AB59" s="47">
        <f t="shared" si="19"/>
        <v>0.19267992076016829</v>
      </c>
      <c r="AC59" s="47">
        <f t="shared" si="19"/>
        <v>0.20038567717332892</v>
      </c>
      <c r="AD59" s="47">
        <f t="shared" si="19"/>
        <v>0.2080883756110096</v>
      </c>
      <c r="AE59" s="47">
        <f t="shared" si="19"/>
        <v>0.20804709459459633</v>
      </c>
      <c r="AF59" s="47">
        <f t="shared" si="19"/>
        <v>0.20800582995376687</v>
      </c>
      <c r="AG59" s="47">
        <f t="shared" si="19"/>
        <v>0.20796458167877921</v>
      </c>
      <c r="AH59" s="47">
        <f t="shared" si="19"/>
        <v>0.2079233497598991</v>
      </c>
    </row>
    <row r="61" spans="1:34" x14ac:dyDescent="0.2">
      <c r="E61" s="2"/>
      <c r="F61" s="2"/>
      <c r="G61" s="2"/>
    </row>
    <row r="62" spans="1:34" x14ac:dyDescent="0.2">
      <c r="E62" s="2"/>
      <c r="F62" s="2"/>
      <c r="G62" s="2"/>
    </row>
    <row r="63" spans="1:34" x14ac:dyDescent="0.2">
      <c r="E63" s="2"/>
      <c r="F63" s="2"/>
      <c r="G63" s="2"/>
    </row>
    <row r="64" spans="1:34" x14ac:dyDescent="0.2">
      <c r="E64" s="2"/>
      <c r="F64" s="2"/>
      <c r="G64" s="2"/>
    </row>
    <row r="65" spans="2:34" x14ac:dyDescent="0.2">
      <c r="E65" s="2"/>
      <c r="F65" s="2"/>
      <c r="G65" s="2"/>
    </row>
    <row r="67" spans="2:34" ht="15.75" x14ac:dyDescent="0.25">
      <c r="B67" s="3" t="s">
        <v>106</v>
      </c>
    </row>
    <row r="68" spans="2:34" x14ac:dyDescent="0.2">
      <c r="B68" s="5" t="s">
        <v>74</v>
      </c>
      <c r="C68" s="6" t="s">
        <v>2</v>
      </c>
      <c r="D68" s="6" t="s">
        <v>3</v>
      </c>
      <c r="E68" s="7" t="s">
        <v>4</v>
      </c>
      <c r="F68" s="7" t="s">
        <v>5</v>
      </c>
      <c r="G68" s="7" t="s">
        <v>6</v>
      </c>
      <c r="H68" s="7" t="s">
        <v>7</v>
      </c>
      <c r="I68" s="7" t="s">
        <v>8</v>
      </c>
      <c r="J68" s="7" t="s">
        <v>9</v>
      </c>
      <c r="K68" s="7" t="s">
        <v>10</v>
      </c>
      <c r="L68" s="7" t="s">
        <v>11</v>
      </c>
      <c r="M68" s="7" t="s">
        <v>12</v>
      </c>
      <c r="N68" s="7" t="s">
        <v>13</v>
      </c>
      <c r="O68" s="7" t="s">
        <v>14</v>
      </c>
      <c r="P68" s="7" t="s">
        <v>15</v>
      </c>
      <c r="Q68" s="7" t="s">
        <v>16</v>
      </c>
      <c r="R68" s="7" t="s">
        <v>17</v>
      </c>
      <c r="S68" s="7" t="s">
        <v>18</v>
      </c>
      <c r="T68" s="7" t="s">
        <v>19</v>
      </c>
      <c r="U68" s="7" t="s">
        <v>20</v>
      </c>
      <c r="V68" s="7" t="s">
        <v>21</v>
      </c>
      <c r="W68" s="7" t="s">
        <v>22</v>
      </c>
      <c r="X68" s="7" t="s">
        <v>23</v>
      </c>
      <c r="Y68" s="7" t="s">
        <v>24</v>
      </c>
      <c r="Z68" s="7" t="s">
        <v>25</v>
      </c>
      <c r="AA68" s="7" t="s">
        <v>26</v>
      </c>
      <c r="AB68" s="7" t="s">
        <v>27</v>
      </c>
      <c r="AC68" s="7" t="s">
        <v>28</v>
      </c>
      <c r="AD68" s="7" t="s">
        <v>29</v>
      </c>
      <c r="AE68" s="7" t="s">
        <v>30</v>
      </c>
      <c r="AF68" s="7" t="s">
        <v>31</v>
      </c>
      <c r="AG68" s="7" t="s">
        <v>32</v>
      </c>
      <c r="AH68" s="7" t="s">
        <v>33</v>
      </c>
    </row>
    <row r="69" spans="2:34" x14ac:dyDescent="0.2">
      <c r="B69" s="8" t="s">
        <v>34</v>
      </c>
      <c r="C69" s="9">
        <f t="shared" ref="C69:AH69" si="20">SUM(C70:C74)</f>
        <v>7992438</v>
      </c>
      <c r="D69" s="9">
        <f t="shared" si="20"/>
        <v>8017885.2037156802</v>
      </c>
      <c r="E69" s="10">
        <f t="shared" si="20"/>
        <v>8043332.4074313622</v>
      </c>
      <c r="F69" s="10">
        <f t="shared" si="20"/>
        <v>8068779.6111470433</v>
      </c>
      <c r="G69" s="10">
        <f t="shared" si="20"/>
        <v>8094226.8148627253</v>
      </c>
      <c r="H69" s="10">
        <f t="shared" si="20"/>
        <v>13497118.285250342</v>
      </c>
      <c r="I69" s="10">
        <f t="shared" si="20"/>
        <v>19031915.276796065</v>
      </c>
      <c r="J69" s="10">
        <f t="shared" si="20"/>
        <v>19061062.047622278</v>
      </c>
      <c r="K69" s="10">
        <f t="shared" si="20"/>
        <v>19066827.929067452</v>
      </c>
      <c r="L69" s="10">
        <f t="shared" si="20"/>
        <v>19072617.280968562</v>
      </c>
      <c r="M69" s="10">
        <f t="shared" si="20"/>
        <v>19078430.22067789</v>
      </c>
      <c r="N69" s="10">
        <f t="shared" si="20"/>
        <v>19084266.866134476</v>
      </c>
      <c r="O69" s="10">
        <f t="shared" si="20"/>
        <v>19090127.335867058</v>
      </c>
      <c r="P69" s="10">
        <f t="shared" si="20"/>
        <v>19096011.748997014</v>
      </c>
      <c r="Q69" s="10">
        <f t="shared" si="20"/>
        <v>19101920.22524133</v>
      </c>
      <c r="R69" s="10">
        <f t="shared" si="20"/>
        <v>19107852.884915583</v>
      </c>
      <c r="S69" s="10">
        <f t="shared" si="20"/>
        <v>19113809.848936912</v>
      </c>
      <c r="T69" s="10">
        <f t="shared" si="20"/>
        <v>19119791.238827065</v>
      </c>
      <c r="U69" s="10">
        <f t="shared" si="20"/>
        <v>19125797.176715381</v>
      </c>
      <c r="V69" s="10">
        <f t="shared" si="20"/>
        <v>19131827.785341844</v>
      </c>
      <c r="W69" s="10">
        <f t="shared" si="20"/>
        <v>20242216.521399014</v>
      </c>
      <c r="X69" s="10">
        <f t="shared" si="20"/>
        <v>19143963.508840773</v>
      </c>
      <c r="Y69" s="10">
        <f t="shared" si="20"/>
        <v>19150068.872273996</v>
      </c>
      <c r="Z69" s="10">
        <f t="shared" si="20"/>
        <v>19156199.403573107</v>
      </c>
      <c r="AA69" s="10">
        <f t="shared" si="20"/>
        <v>19162355.22857742</v>
      </c>
      <c r="AB69" s="10">
        <f t="shared" si="20"/>
        <v>19168536.473755468</v>
      </c>
      <c r="AC69" s="10">
        <f t="shared" si="20"/>
        <v>19174743.26620812</v>
      </c>
      <c r="AD69" s="10">
        <f t="shared" si="20"/>
        <v>19180975.73367174</v>
      </c>
      <c r="AE69" s="10">
        <f t="shared" si="20"/>
        <v>19187234.004521392</v>
      </c>
      <c r="AF69" s="10">
        <f t="shared" si="20"/>
        <v>19193518.207774006</v>
      </c>
      <c r="AG69" s="10">
        <f t="shared" si="20"/>
        <v>19199828.473091595</v>
      </c>
      <c r="AH69" s="10">
        <f t="shared" si="20"/>
        <v>19206164.930784483</v>
      </c>
    </row>
    <row r="70" spans="2:34" x14ac:dyDescent="0.2">
      <c r="B70" s="11" t="s">
        <v>35</v>
      </c>
      <c r="C70" s="33">
        <f>+'[1]RDG Albanež'!K9</f>
        <v>4468730</v>
      </c>
      <c r="D70" s="12">
        <f>+$C$70*(D110/$C$110)</f>
        <v>4494177.2037156802</v>
      </c>
      <c r="E70" s="34">
        <f>+'RDG bez projekta'!E53</f>
        <v>4519624.4074313622</v>
      </c>
      <c r="F70" s="34">
        <f>+'RDG bez projekta'!F53</f>
        <v>4545071.6111470433</v>
      </c>
      <c r="G70" s="34">
        <f>+'RDG bez projekta'!G53</f>
        <v>4570518.8148627253</v>
      </c>
      <c r="H70" s="34">
        <f>+'RDG bez projekta'!H53</f>
        <v>4595966.0185784064</v>
      </c>
      <c r="I70" s="34">
        <f>+'RDG bez projekta'!I53</f>
        <v>4621413.2222940875</v>
      </c>
      <c r="J70" s="34">
        <f>+'RDG bez projekta'!J53</f>
        <v>4641201.1075280625</v>
      </c>
      <c r="K70" s="34">
        <f>+'RDG bez projekta'!K53</f>
        <v>4642446.6409357777</v>
      </c>
      <c r="L70" s="34">
        <f>+'RDG bez projekta'!L53</f>
        <v>4643692.1743434919</v>
      </c>
      <c r="M70" s="34">
        <f>+'RDG bez projekta'!M53</f>
        <v>4644937.7077512052</v>
      </c>
      <c r="N70" s="34">
        <f>+'RDG bez projekta'!N53</f>
        <v>4646183.2411589203</v>
      </c>
      <c r="O70" s="34">
        <f>+'RDG bez projekta'!O53</f>
        <v>4647428.7745666355</v>
      </c>
      <c r="P70" s="34">
        <f>+'RDG bez projekta'!P53</f>
        <v>4648674.3079743497</v>
      </c>
      <c r="Q70" s="34">
        <f>+'RDG bez projekta'!Q53</f>
        <v>4649919.8413820639</v>
      </c>
      <c r="R70" s="34">
        <f>+'RDG bez projekta'!R53</f>
        <v>4651165.3747897772</v>
      </c>
      <c r="S70" s="34">
        <f>+'RDG bez projekta'!S53</f>
        <v>4652410.9081974914</v>
      </c>
      <c r="T70" s="34">
        <f>+'RDG bez projekta'!T53</f>
        <v>4653656.4416052056</v>
      </c>
      <c r="U70" s="34">
        <f>+'RDG bez projekta'!U53</f>
        <v>4654901.9750129208</v>
      </c>
      <c r="V70" s="34">
        <f>+'RDG bez projekta'!V53</f>
        <v>4656147.5084206341</v>
      </c>
      <c r="W70" s="34">
        <f>+'RDG bez projekta'!W53</f>
        <v>4657393.0418283492</v>
      </c>
      <c r="X70" s="34">
        <f>+'RDG bez projekta'!X53</f>
        <v>4658638.5752360635</v>
      </c>
      <c r="Y70" s="34">
        <f>+'RDG bez projekta'!Y53</f>
        <v>4659884.1086437767</v>
      </c>
      <c r="Z70" s="34">
        <f>+'RDG bez projekta'!Z53</f>
        <v>4661129.6420514928</v>
      </c>
      <c r="AA70" s="34">
        <f>+'RDG bez projekta'!AA53</f>
        <v>4662375.1754592052</v>
      </c>
      <c r="AB70" s="34">
        <f>+'RDG bez projekta'!AB53</f>
        <v>4663620.7088669194</v>
      </c>
      <c r="AC70" s="34">
        <f>+'RDG bez projekta'!AC53</f>
        <v>4664866.2422746345</v>
      </c>
      <c r="AD70" s="34">
        <f>+'RDG bez projekta'!AD53</f>
        <v>4666111.7756823488</v>
      </c>
      <c r="AE70" s="34">
        <f>+'RDG bez projekta'!AE53</f>
        <v>4667357.309090062</v>
      </c>
      <c r="AF70" s="34">
        <f>+'RDG bez projekta'!AF53</f>
        <v>4668602.8424977772</v>
      </c>
      <c r="AG70" s="34">
        <f>+'RDG bez projekta'!AG53</f>
        <v>4669848.3759054905</v>
      </c>
      <c r="AH70" s="34">
        <f>+'RDG bez projekta'!AH53</f>
        <v>4671093.9093132056</v>
      </c>
    </row>
    <row r="71" spans="2:34" x14ac:dyDescent="0.2">
      <c r="B71" s="41" t="s">
        <v>107</v>
      </c>
      <c r="C71" s="48">
        <v>0</v>
      </c>
      <c r="D71" s="48">
        <f>+D121*D110</f>
        <v>0</v>
      </c>
      <c r="E71" s="48">
        <f t="shared" ref="E71:AH71" si="21">+E121*E110</f>
        <v>0</v>
      </c>
      <c r="F71" s="48">
        <f t="shared" si="21"/>
        <v>0</v>
      </c>
      <c r="G71" s="48">
        <f t="shared" si="21"/>
        <v>0</v>
      </c>
      <c r="H71" s="48">
        <f t="shared" si="21"/>
        <v>1831415.2266671935</v>
      </c>
      <c r="I71" s="48">
        <f t="shared" si="21"/>
        <v>2028416.8400007901</v>
      </c>
      <c r="J71" s="48">
        <f t="shared" si="21"/>
        <v>2146617.8080009483</v>
      </c>
      <c r="K71" s="48">
        <f t="shared" si="21"/>
        <v>2225418.4533343869</v>
      </c>
      <c r="L71" s="48">
        <f t="shared" si="21"/>
        <v>2422420.0666679838</v>
      </c>
      <c r="M71" s="48">
        <f t="shared" si="21"/>
        <v>2540621.034668142</v>
      </c>
      <c r="N71" s="48">
        <f t="shared" si="21"/>
        <v>2619421.6800015802</v>
      </c>
      <c r="O71" s="48">
        <f t="shared" si="21"/>
        <v>2816423.293335177</v>
      </c>
      <c r="P71" s="48">
        <f t="shared" si="21"/>
        <v>2934624.2613353357</v>
      </c>
      <c r="Q71" s="48">
        <f t="shared" si="21"/>
        <v>3013424.9066687739</v>
      </c>
      <c r="R71" s="48">
        <f t="shared" si="21"/>
        <v>3210426.5200023707</v>
      </c>
      <c r="S71" s="48">
        <f t="shared" si="21"/>
        <v>3328627.4880025284</v>
      </c>
      <c r="T71" s="48">
        <f t="shared" si="21"/>
        <v>3407428.1333359675</v>
      </c>
      <c r="U71" s="48">
        <f t="shared" si="21"/>
        <v>3604429.7466695644</v>
      </c>
      <c r="V71" s="48">
        <f t="shared" si="21"/>
        <v>3801431.3600031608</v>
      </c>
      <c r="W71" s="48">
        <f t="shared" si="21"/>
        <v>3998432.9733367581</v>
      </c>
      <c r="X71" s="48">
        <f t="shared" si="21"/>
        <v>4195434.586670354</v>
      </c>
      <c r="Y71" s="48">
        <f t="shared" si="21"/>
        <v>4392436.2000039518</v>
      </c>
      <c r="Z71" s="48">
        <f t="shared" si="21"/>
        <v>4589437.8133375477</v>
      </c>
      <c r="AA71" s="48">
        <f t="shared" si="21"/>
        <v>4786439.4266711446</v>
      </c>
      <c r="AB71" s="48">
        <f t="shared" si="21"/>
        <v>4983441.0400047414</v>
      </c>
      <c r="AC71" s="48">
        <f t="shared" si="21"/>
        <v>5180442.6533383382</v>
      </c>
      <c r="AD71" s="48">
        <f t="shared" si="21"/>
        <v>5377444.2666719351</v>
      </c>
      <c r="AE71" s="48">
        <f t="shared" si="21"/>
        <v>5377444.2666719351</v>
      </c>
      <c r="AF71" s="48">
        <f t="shared" si="21"/>
        <v>5377444.2666719351</v>
      </c>
      <c r="AG71" s="48">
        <f t="shared" si="21"/>
        <v>5377444.2666719351</v>
      </c>
      <c r="AH71" s="48">
        <f t="shared" si="21"/>
        <v>5377444.2666719351</v>
      </c>
    </row>
    <row r="72" spans="2:34" x14ac:dyDescent="0.2">
      <c r="B72" s="41" t="s">
        <v>108</v>
      </c>
      <c r="C72" s="48">
        <v>0</v>
      </c>
      <c r="D72" s="48">
        <f>+D122*D110</f>
        <v>0</v>
      </c>
      <c r="E72" s="48">
        <f t="shared" ref="E72:AH72" si="22">+E122*E110</f>
        <v>0</v>
      </c>
      <c r="F72" s="48">
        <f t="shared" si="22"/>
        <v>0</v>
      </c>
      <c r="G72" s="48">
        <f t="shared" si="22"/>
        <v>0</v>
      </c>
      <c r="H72" s="48">
        <f t="shared" si="22"/>
        <v>0</v>
      </c>
      <c r="I72" s="48">
        <f t="shared" si="22"/>
        <v>3867894.9544920144</v>
      </c>
      <c r="J72" s="48">
        <f t="shared" si="22"/>
        <v>3935187.5400844174</v>
      </c>
      <c r="K72" s="48">
        <f t="shared" si="22"/>
        <v>3978330.3547886545</v>
      </c>
      <c r="L72" s="48">
        <f t="shared" si="22"/>
        <v>4079430.3399489936</v>
      </c>
      <c r="M72" s="48">
        <f t="shared" si="22"/>
        <v>4141931.446250773</v>
      </c>
      <c r="N72" s="48">
        <f t="shared" si="22"/>
        <v>4185145.0249664229</v>
      </c>
      <c r="O72" s="48">
        <f t="shared" si="22"/>
        <v>4286316.1279582325</v>
      </c>
      <c r="P72" s="48">
        <f t="shared" si="22"/>
        <v>4348888.7076806398</v>
      </c>
      <c r="Q72" s="48">
        <f t="shared" si="22"/>
        <v>4392174.1171840187</v>
      </c>
      <c r="R72" s="48">
        <f t="shared" si="22"/>
        <v>4493417.4101174977</v>
      </c>
      <c r="S72" s="48">
        <f t="shared" si="22"/>
        <v>4556062.540731282</v>
      </c>
      <c r="T72" s="48">
        <f t="shared" si="22"/>
        <v>4599420.8638804965</v>
      </c>
      <c r="U72" s="48">
        <f t="shared" si="22"/>
        <v>4700737.4350280389</v>
      </c>
      <c r="V72" s="48">
        <f t="shared" si="22"/>
        <v>4802078.6769137345</v>
      </c>
      <c r="W72" s="48">
        <f t="shared" si="22"/>
        <v>5621261.3795615295</v>
      </c>
      <c r="X72" s="48">
        <f t="shared" si="22"/>
        <v>5004835.666931117</v>
      </c>
      <c r="Y72" s="48">
        <f t="shared" si="22"/>
        <v>5106251.6636235733</v>
      </c>
      <c r="Z72" s="48">
        <f t="shared" si="22"/>
        <v>5207692.8281819085</v>
      </c>
      <c r="AA72" s="48">
        <f t="shared" si="22"/>
        <v>5309159.286445451</v>
      </c>
      <c r="AB72" s="48">
        <f t="shared" si="22"/>
        <v>5410651.164882726</v>
      </c>
      <c r="AC72" s="48">
        <f t="shared" si="22"/>
        <v>5512168.5905946037</v>
      </c>
      <c r="AD72" s="48">
        <f t="shared" si="22"/>
        <v>5613711.6913174558</v>
      </c>
      <c r="AE72" s="48">
        <f t="shared" si="22"/>
        <v>5618724.4287593961</v>
      </c>
      <c r="AF72" s="48">
        <f t="shared" si="22"/>
        <v>5623763.0986042945</v>
      </c>
      <c r="AG72" s="48">
        <f t="shared" si="22"/>
        <v>5628827.8305141684</v>
      </c>
      <c r="AH72" s="48">
        <f t="shared" si="22"/>
        <v>5633918.7547993418</v>
      </c>
    </row>
    <row r="73" spans="2:34" x14ac:dyDescent="0.2">
      <c r="B73" s="11" t="s">
        <v>37</v>
      </c>
      <c r="C73" s="33">
        <f>+'[1]RDG Albanež'!K10</f>
        <v>3523708</v>
      </c>
      <c r="D73" s="33">
        <f>+C73</f>
        <v>3523708</v>
      </c>
      <c r="E73" s="34">
        <f>+'RDG bez projekta'!E54</f>
        <v>3523708</v>
      </c>
      <c r="F73" s="34">
        <f>+'RDG bez projekta'!F54</f>
        <v>3523708</v>
      </c>
      <c r="G73" s="34">
        <f>+'RDG bez projekta'!G54</f>
        <v>3523708</v>
      </c>
      <c r="H73" s="34">
        <f>+'RDG bez projekta'!H54</f>
        <v>3523708</v>
      </c>
      <c r="I73" s="34">
        <f>+'RDG bez projekta'!I54</f>
        <v>3523708</v>
      </c>
      <c r="J73" s="34">
        <f>+'RDG bez projekta'!J54</f>
        <v>3523708</v>
      </c>
      <c r="K73" s="34">
        <f>+'RDG bez projekta'!K54</f>
        <v>3523708</v>
      </c>
      <c r="L73" s="34">
        <f>+'RDG bez projekta'!L54</f>
        <v>3523708</v>
      </c>
      <c r="M73" s="34">
        <f>+'RDG bez projekta'!M54</f>
        <v>3523708</v>
      </c>
      <c r="N73" s="34">
        <f>+'RDG bez projekta'!N54</f>
        <v>3523708</v>
      </c>
      <c r="O73" s="34">
        <f>+'RDG bez projekta'!O54</f>
        <v>3523708</v>
      </c>
      <c r="P73" s="34">
        <f>+'RDG bez projekta'!P54</f>
        <v>3523708</v>
      </c>
      <c r="Q73" s="34">
        <f>+'RDG bez projekta'!Q54</f>
        <v>3523708</v>
      </c>
      <c r="R73" s="34">
        <f>+'RDG bez projekta'!R54</f>
        <v>3523708</v>
      </c>
      <c r="S73" s="34">
        <f>+'RDG bez projekta'!S54</f>
        <v>3523708</v>
      </c>
      <c r="T73" s="34">
        <f>+'RDG bez projekta'!T54</f>
        <v>3523708</v>
      </c>
      <c r="U73" s="34">
        <f>+'RDG bez projekta'!U54</f>
        <v>3523708</v>
      </c>
      <c r="V73" s="34">
        <f>+'RDG bez projekta'!V54</f>
        <v>3523708</v>
      </c>
      <c r="W73" s="34">
        <f>+'RDG bez projekta'!W54</f>
        <v>3523708</v>
      </c>
      <c r="X73" s="34">
        <f>+'RDG bez projekta'!X54</f>
        <v>3523708</v>
      </c>
      <c r="Y73" s="34">
        <f>+'RDG bez projekta'!Y54</f>
        <v>3523708</v>
      </c>
      <c r="Z73" s="34">
        <f>+'RDG bez projekta'!Z54</f>
        <v>3523708</v>
      </c>
      <c r="AA73" s="34">
        <f>+'RDG bez projekta'!AA54</f>
        <v>3523708</v>
      </c>
      <c r="AB73" s="34">
        <f>+'RDG bez projekta'!AB54</f>
        <v>3523708</v>
      </c>
      <c r="AC73" s="34">
        <f>+'RDG bez projekta'!AC54</f>
        <v>3523708</v>
      </c>
      <c r="AD73" s="34">
        <f>+'RDG bez projekta'!AD54</f>
        <v>3523708</v>
      </c>
      <c r="AE73" s="34">
        <f>+'RDG bez projekta'!AE54</f>
        <v>3523708</v>
      </c>
      <c r="AF73" s="34">
        <f>+'RDG bez projekta'!AF54</f>
        <v>3523708</v>
      </c>
      <c r="AG73" s="34">
        <f>+'RDG bez projekta'!AG54</f>
        <v>3523708</v>
      </c>
      <c r="AH73" s="34">
        <f>+'RDG bez projekta'!AH54</f>
        <v>3523708</v>
      </c>
    </row>
    <row r="74" spans="2:34" x14ac:dyDescent="0.2">
      <c r="B74" s="11" t="s">
        <v>38</v>
      </c>
      <c r="C74" s="49">
        <f>+'[2]RDG s projektom'!E75</f>
        <v>0</v>
      </c>
      <c r="D74" s="49">
        <f>+'[2]RDG s projektom'!F75</f>
        <v>0</v>
      </c>
      <c r="E74" s="50">
        <f>+[1]Amortizacija!I11-[1]Amortizacija!I19+[1]Amortizacija!I61-[1]Amortizacija!I68</f>
        <v>0</v>
      </c>
      <c r="F74" s="50">
        <f>+[1]Amortizacija!J11-[1]Amortizacija!J19+[1]Amortizacija!J61-[1]Amortizacija!J68</f>
        <v>0</v>
      </c>
      <c r="G74" s="50">
        <f>+[1]Amortizacija!K11-[1]Amortizacija!K19+[1]Amortizacija!K61-[1]Amortizacija!K68</f>
        <v>0</v>
      </c>
      <c r="H74" s="50">
        <f>+[1]Amortizacija!L11-[1]Amortizacija!L19+[1]Amortizacija!L61-[1]Amortizacija!L68</f>
        <v>3546029.0400047414</v>
      </c>
      <c r="I74" s="50">
        <f>+[1]Amortizacija!M11-[1]Amortizacija!M19+[1]Amortizacija!M61-[1]Amortizacija!M68</f>
        <v>4990482.2600091724</v>
      </c>
      <c r="J74" s="50">
        <f>+[1]Amortizacija!N11-[1]Amortizacija!N19+[1]Amortizacija!N61-[1]Amortizacija!N68</f>
        <v>4814347.5920088477</v>
      </c>
      <c r="K74" s="50">
        <f>+[1]Amortizacija!O11-[1]Amortizacija!O19+[1]Amortizacija!O61-[1]Amortizacija!O68</f>
        <v>4696924.4800086319</v>
      </c>
      <c r="L74" s="50">
        <f>+[1]Amortizacija!P11-[1]Amortizacija!P19+[1]Amortizacija!P61-[1]Amortizacija!P68</f>
        <v>4403366.7000080924</v>
      </c>
      <c r="M74" s="50">
        <f>+[1]Amortizacija!Q11-[1]Amortizacija!Q19+[1]Amortizacija!Q61-[1]Amortizacija!Q68</f>
        <v>4227232.0320077688</v>
      </c>
      <c r="N74" s="50">
        <f>+[1]Amortizacija!R11-[1]Amortizacija!R19+[1]Amortizacija!R61-[1]Amortizacija!R68</f>
        <v>4109808.9200075534</v>
      </c>
      <c r="O74" s="50">
        <f>+[1]Amortizacija!S11-[1]Amortizacija!S19+[1]Amortizacija!S61-[1]Amortizacija!S68</f>
        <v>3816251.1400070139</v>
      </c>
      <c r="P74" s="50">
        <f>+[1]Amortizacija!T11-[1]Amortizacija!T19+[1]Amortizacija!T61-[1]Amortizacija!T68</f>
        <v>3640116.4720066893</v>
      </c>
      <c r="Q74" s="50">
        <f>+[1]Amortizacija!U11-[1]Amortizacija!U19+[1]Amortizacija!U61-[1]Amortizacija!U68</f>
        <v>3522693.360006474</v>
      </c>
      <c r="R74" s="50">
        <f>+[1]Amortizacija!V11-[1]Amortizacija!V19+[1]Amortizacija!V61-[1]Amortizacija!V68</f>
        <v>3229135.5800059345</v>
      </c>
      <c r="S74" s="50">
        <f>+[1]Amortizacija!W11-[1]Amortizacija!W19+[1]Amortizacija!W61-[1]Amortizacija!W68</f>
        <v>3053000.9120056112</v>
      </c>
      <c r="T74" s="50">
        <f>+[1]Amortizacija!X11-[1]Amortizacija!X19+[1]Amortizacija!X61-[1]Amortizacija!X68</f>
        <v>2935577.800005395</v>
      </c>
      <c r="U74" s="50">
        <f>+[1]Amortizacija!Y11-[1]Amortizacija!Y19+[1]Amortizacija!Y61-[1]Amortizacija!Y68</f>
        <v>2642020.0200048555</v>
      </c>
      <c r="V74" s="50">
        <f>+[1]Amortizacija!Z11-[1]Amortizacija!Z19+[1]Amortizacija!Z61-[1]Amortizacija!Z68</f>
        <v>2348462.240004316</v>
      </c>
      <c r="W74" s="50">
        <f>+[1]Amortizacija!AA11-[1]Amortizacija!AA19+[1]Amortizacija!AA61-[1]Amortizacija!AA68</f>
        <v>2441421.126672375</v>
      </c>
      <c r="X74" s="50">
        <f>+[1]Amortizacija!AB11-[1]Amortizacija!AB19+[1]Amortizacija!AB61-[1]Amortizacija!AB68</f>
        <v>1761346.6800032372</v>
      </c>
      <c r="Y74" s="50">
        <f>+[1]Amortizacija!AC11-[1]Amortizacija!AC19+[1]Amortizacija!AC61-[1]Amortizacija!AC68</f>
        <v>1467788.9000026975</v>
      </c>
      <c r="Z74" s="50">
        <f>+[1]Amortizacija!AD11-[1]Amortizacija!AD19+[1]Amortizacija!AD61-[1]Amortizacija!AD68</f>
        <v>1174231.1200021578</v>
      </c>
      <c r="AA74" s="50">
        <f>+[1]Amortizacija!AE11-[1]Amortizacija!AE19+[1]Amortizacija!AE61-[1]Amortizacija!AE68</f>
        <v>880673.34000161872</v>
      </c>
      <c r="AB74" s="50">
        <f>+[1]Amortizacija!AF11-[1]Amortizacija!AF19+[1]Amortizacija!AF61-[1]Amortizacija!AF68</f>
        <v>587115.56000107876</v>
      </c>
      <c r="AC74" s="50">
        <f>+[1]Amortizacija!AG11-[1]Amortizacija!AG19+[1]Amortizacija!AG61-[1]Amortizacija!AG68</f>
        <v>293557.78000053973</v>
      </c>
      <c r="AD74" s="50">
        <f>+[1]Amortizacija!AH11-[1]Amortizacija!AH19+[1]Amortizacija!AH61-[1]Amortizacija!AH68</f>
        <v>0</v>
      </c>
      <c r="AE74" s="50">
        <f>+[1]Amortizacija!AI11-[1]Amortizacija!AI19+[1]Amortizacija!AI61-[1]Amortizacija!AI68</f>
        <v>0</v>
      </c>
      <c r="AF74" s="50">
        <f>+[1]Amortizacija!AJ11-[1]Amortizacija!AJ19+[1]Amortizacija!AJ61-[1]Amortizacija!AJ68</f>
        <v>0</v>
      </c>
      <c r="AG74" s="50">
        <f>+[1]Amortizacija!AK11-[1]Amortizacija!AK19+[1]Amortizacija!AK61-[1]Amortizacija!AK68</f>
        <v>0</v>
      </c>
      <c r="AH74" s="50">
        <f>+[1]Amortizacija!AL11-[1]Amortizacija!AL19+[1]Amortizacija!AL61-[1]Amortizacija!AL68</f>
        <v>0</v>
      </c>
    </row>
    <row r="75" spans="2:34" x14ac:dyDescent="0.2">
      <c r="B75" s="8" t="s">
        <v>39</v>
      </c>
      <c r="C75" s="9">
        <f t="shared" ref="C75:AH75" si="23">SUM(C76:C85)</f>
        <v>7832895</v>
      </c>
      <c r="D75" s="9">
        <f t="shared" si="23"/>
        <v>7858342.2037156783</v>
      </c>
      <c r="E75" s="10">
        <f t="shared" si="23"/>
        <v>7883789.4074313566</v>
      </c>
      <c r="F75" s="10">
        <f t="shared" si="23"/>
        <v>7909236.6111470433</v>
      </c>
      <c r="G75" s="10">
        <f t="shared" si="23"/>
        <v>7934683.8148627253</v>
      </c>
      <c r="H75" s="10">
        <f t="shared" si="23"/>
        <v>13337575.285250342</v>
      </c>
      <c r="I75" s="10">
        <f t="shared" si="23"/>
        <v>18872372.276796058</v>
      </c>
      <c r="J75" s="10">
        <f t="shared" si="23"/>
        <v>18901519.047622267</v>
      </c>
      <c r="K75" s="10">
        <f t="shared" si="23"/>
        <v>18907284.929067444</v>
      </c>
      <c r="L75" s="10">
        <f t="shared" si="23"/>
        <v>18913074.280968562</v>
      </c>
      <c r="M75" s="10">
        <f t="shared" si="23"/>
        <v>18918887.220677879</v>
      </c>
      <c r="N75" s="10">
        <f t="shared" si="23"/>
        <v>18924723.866134465</v>
      </c>
      <c r="O75" s="10">
        <f t="shared" si="23"/>
        <v>18930584.335867051</v>
      </c>
      <c r="P75" s="10">
        <f t="shared" si="23"/>
        <v>18936468.748997003</v>
      </c>
      <c r="Q75" s="10">
        <f t="shared" si="23"/>
        <v>18942377.225241333</v>
      </c>
      <c r="R75" s="10">
        <f t="shared" si="23"/>
        <v>18948309.884915575</v>
      </c>
      <c r="S75" s="10">
        <f t="shared" si="23"/>
        <v>18954266.848936904</v>
      </c>
      <c r="T75" s="10">
        <f t="shared" si="23"/>
        <v>18960248.238827072</v>
      </c>
      <c r="U75" s="10">
        <f t="shared" si="23"/>
        <v>18966254.176715374</v>
      </c>
      <c r="V75" s="10">
        <f t="shared" si="23"/>
        <v>18972284.78534184</v>
      </c>
      <c r="W75" s="10">
        <f t="shared" si="23"/>
        <v>20082673.52139901</v>
      </c>
      <c r="X75" s="10">
        <f t="shared" si="23"/>
        <v>18984420.508840773</v>
      </c>
      <c r="Y75" s="10">
        <f t="shared" si="23"/>
        <v>18990525.872273996</v>
      </c>
      <c r="Z75" s="10">
        <f t="shared" si="23"/>
        <v>18996656.403573118</v>
      </c>
      <c r="AA75" s="10">
        <f t="shared" si="23"/>
        <v>19002812.228577428</v>
      </c>
      <c r="AB75" s="10">
        <f t="shared" si="23"/>
        <v>19008993.473755464</v>
      </c>
      <c r="AC75" s="10">
        <f t="shared" si="23"/>
        <v>19015200.26620812</v>
      </c>
      <c r="AD75" s="10">
        <f t="shared" si="23"/>
        <v>19021432.733671732</v>
      </c>
      <c r="AE75" s="10">
        <f t="shared" si="23"/>
        <v>19027691.004521392</v>
      </c>
      <c r="AF75" s="10">
        <f t="shared" si="23"/>
        <v>19033975.207774021</v>
      </c>
      <c r="AG75" s="10">
        <f t="shared" si="23"/>
        <v>19040285.473091599</v>
      </c>
      <c r="AH75" s="10">
        <f t="shared" si="23"/>
        <v>19046621.930784486</v>
      </c>
    </row>
    <row r="76" spans="2:34" x14ac:dyDescent="0.2">
      <c r="B76" s="11" t="s">
        <v>76</v>
      </c>
      <c r="C76" s="12">
        <f>+'[1]RDG Albanež'!K12</f>
        <v>536023</v>
      </c>
      <c r="D76" s="12">
        <f>+$C$76*(D110/$C$110)</f>
        <v>539075.38546013972</v>
      </c>
      <c r="E76" s="13">
        <f>+'RDG bez projekta'!E56</f>
        <v>542127.77092027955</v>
      </c>
      <c r="F76" s="13">
        <f>+'RDG bez projekta'!F56</f>
        <v>545180.15638041939</v>
      </c>
      <c r="G76" s="13">
        <f>+'RDG bez projekta'!G56</f>
        <v>548232.54184055934</v>
      </c>
      <c r="H76" s="13">
        <f>+'RDG bez projekta'!H56</f>
        <v>551284.92730069906</v>
      </c>
      <c r="I76" s="13">
        <f>+'RDG bez projekta'!I56</f>
        <v>554337.31276083889</v>
      </c>
      <c r="J76" s="13">
        <f>+'RDG bez projekta'!J56</f>
        <v>556710.86444258539</v>
      </c>
      <c r="K76" s="13">
        <f>+'RDG bez projekta'!K56</f>
        <v>556860.2658505477</v>
      </c>
      <c r="L76" s="13">
        <f>+'RDG bez projekta'!L56</f>
        <v>557009.66725851002</v>
      </c>
      <c r="M76" s="13">
        <f>+'RDG bez projekta'!M56</f>
        <v>557159.06866647222</v>
      </c>
      <c r="N76" s="13">
        <f>+'RDG bez projekta'!N56</f>
        <v>557308.47007443453</v>
      </c>
      <c r="O76" s="13">
        <f>+'RDG bez projekta'!O56</f>
        <v>557457.87148239696</v>
      </c>
      <c r="P76" s="13">
        <f>+'RDG bez projekta'!P56</f>
        <v>557607.27289035916</v>
      </c>
      <c r="Q76" s="13">
        <f>+'RDG bez projekta'!Q56</f>
        <v>557756.67429832148</v>
      </c>
      <c r="R76" s="13">
        <f>+'RDG bez projekta'!R56</f>
        <v>557906.07570628368</v>
      </c>
      <c r="S76" s="13">
        <f>+'RDG bez projekta'!S56</f>
        <v>558055.47711424588</v>
      </c>
      <c r="T76" s="13">
        <f>+'RDG bez projekta'!T56</f>
        <v>558204.87852220819</v>
      </c>
      <c r="U76" s="13">
        <f>+'RDG bez projekta'!U56</f>
        <v>558354.27993017051</v>
      </c>
      <c r="V76" s="13">
        <f>+'RDG bez projekta'!V56</f>
        <v>558503.68133813271</v>
      </c>
      <c r="W76" s="13">
        <f>+'RDG bez projekta'!W56</f>
        <v>558653.08274609502</v>
      </c>
      <c r="X76" s="13">
        <f>+'RDG bez projekta'!X56</f>
        <v>558802.48415405722</v>
      </c>
      <c r="Y76" s="13">
        <f>+'RDG bez projekta'!Y56</f>
        <v>558951.88556201942</v>
      </c>
      <c r="Z76" s="13">
        <f>+'RDG bez projekta'!Z56</f>
        <v>559101.28696998185</v>
      </c>
      <c r="AA76" s="13">
        <f>+'RDG bez projekta'!AA56</f>
        <v>559250.68837794394</v>
      </c>
      <c r="AB76" s="13">
        <f>+'RDG bez projekta'!AB56</f>
        <v>559400.08978590625</v>
      </c>
      <c r="AC76" s="13">
        <f>+'RDG bez projekta'!AC56</f>
        <v>559549.49119386857</v>
      </c>
      <c r="AD76" s="13">
        <f>+'RDG bez projekta'!AD56</f>
        <v>559698.89260183088</v>
      </c>
      <c r="AE76" s="13">
        <f>+'RDG bez projekta'!AE56</f>
        <v>559848.29400979308</v>
      </c>
      <c r="AF76" s="13">
        <f>+'RDG bez projekta'!AF56</f>
        <v>559997.6954177554</v>
      </c>
      <c r="AG76" s="13">
        <f>+'RDG bez projekta'!AG56</f>
        <v>560147.0968257176</v>
      </c>
      <c r="AH76" s="13">
        <f>+'RDG bez projekta'!AH56</f>
        <v>560296.49823367991</v>
      </c>
    </row>
    <row r="77" spans="2:34" x14ac:dyDescent="0.2">
      <c r="B77" s="11" t="s">
        <v>77</v>
      </c>
      <c r="C77" s="12">
        <f>+'[1]RDG Albanež'!K13</f>
        <v>1904355</v>
      </c>
      <c r="D77" s="12">
        <f>+$C$77*(D110/$C$110)</f>
        <v>1915199.3583819061</v>
      </c>
      <c r="E77" s="13">
        <f>+'RDG bez projekta'!E57</f>
        <v>1926043.7167638126</v>
      </c>
      <c r="F77" s="13">
        <f>+'RDG bez projekta'!F57</f>
        <v>1936888.0751457186</v>
      </c>
      <c r="G77" s="13">
        <f>+'RDG bez projekta'!G57</f>
        <v>1947732.4335276254</v>
      </c>
      <c r="H77" s="13">
        <f>+'RDG bez projekta'!H57</f>
        <v>1958576.7919095315</v>
      </c>
      <c r="I77" s="13">
        <f>+'RDG bez projekta'!I57</f>
        <v>1969421.150291438</v>
      </c>
      <c r="J77" s="13">
        <f>+'RDG bez projekta'!J57</f>
        <v>1977853.7828704361</v>
      </c>
      <c r="K77" s="13">
        <f>+'RDG bez projekta'!K57</f>
        <v>1978384.5685237758</v>
      </c>
      <c r="L77" s="13">
        <f>+'RDG bez projekta'!L57</f>
        <v>1978915.3541771153</v>
      </c>
      <c r="M77" s="13">
        <f>+'RDG bez projekta'!M57</f>
        <v>1979446.1398304545</v>
      </c>
      <c r="N77" s="13">
        <f>+'RDG bez projekta'!N57</f>
        <v>1979976.9254837942</v>
      </c>
      <c r="O77" s="13">
        <f>+'RDG bez projekta'!O57</f>
        <v>1980507.7111371341</v>
      </c>
      <c r="P77" s="13">
        <f>+'RDG bez projekta'!P57</f>
        <v>1981038.4967904733</v>
      </c>
      <c r="Q77" s="13">
        <f>+'RDG bez projekta'!Q57</f>
        <v>1981569.282443813</v>
      </c>
      <c r="R77" s="13">
        <f>+'RDG bez projekta'!R57</f>
        <v>1982100.0680971523</v>
      </c>
      <c r="S77" s="13">
        <f>+'RDG bez projekta'!S57</f>
        <v>1982630.8537504913</v>
      </c>
      <c r="T77" s="13">
        <f>+'RDG bez projekta'!T57</f>
        <v>1983161.639403831</v>
      </c>
      <c r="U77" s="13">
        <f>+'RDG bez projekta'!U57</f>
        <v>1983692.4250571707</v>
      </c>
      <c r="V77" s="13">
        <f>+'RDG bez projekta'!V57</f>
        <v>1984223.2107105099</v>
      </c>
      <c r="W77" s="13">
        <f>+'RDG bez projekta'!W57</f>
        <v>1984753.9963638498</v>
      </c>
      <c r="X77" s="13">
        <f>+'RDG bez projekta'!X57</f>
        <v>1985284.7820171891</v>
      </c>
      <c r="Y77" s="13">
        <f>+'RDG bez projekta'!Y57</f>
        <v>1985815.5676705283</v>
      </c>
      <c r="Z77" s="13">
        <f>+'RDG bez projekta'!Z57</f>
        <v>1986346.3533238682</v>
      </c>
      <c r="AA77" s="13">
        <f>+'RDG bez projekta'!AA57</f>
        <v>1986877.138977207</v>
      </c>
      <c r="AB77" s="13">
        <f>+'RDG bez projekta'!AB57</f>
        <v>1987407.9246305467</v>
      </c>
      <c r="AC77" s="13">
        <f>+'RDG bez projekta'!AC57</f>
        <v>1987938.7102838862</v>
      </c>
      <c r="AD77" s="13">
        <f>+'RDG bez projekta'!AD57</f>
        <v>1988469.4959372259</v>
      </c>
      <c r="AE77" s="13">
        <f>+'RDG bez projekta'!AE57</f>
        <v>1989000.2815905651</v>
      </c>
      <c r="AF77" s="13">
        <f>+'RDG bez projekta'!AF57</f>
        <v>1989531.0672439048</v>
      </c>
      <c r="AG77" s="13">
        <f>+'RDG bez projekta'!AG57</f>
        <v>1990061.8528972438</v>
      </c>
      <c r="AH77" s="13">
        <f>+'RDG bez projekta'!AH57</f>
        <v>1990592.6385505835</v>
      </c>
    </row>
    <row r="78" spans="2:34" x14ac:dyDescent="0.2">
      <c r="B78" s="41" t="s">
        <v>109</v>
      </c>
      <c r="C78" s="42">
        <f>+'[1]godišnji troškovi'!E38+'[1]godišnji troškovi'!E56</f>
        <v>0</v>
      </c>
      <c r="D78" s="42">
        <f>+'[1]godišnji troškovi'!F38+'[1]godišnji troškovi'!F56</f>
        <v>0</v>
      </c>
      <c r="E78" s="42">
        <f>+'[1]godišnji troškovi'!G38+'[1]godišnji troškovi'!G56</f>
        <v>0</v>
      </c>
      <c r="F78" s="42">
        <f>+'[1]godišnji troškovi'!H38+'[1]godišnji troškovi'!H56</f>
        <v>0</v>
      </c>
      <c r="G78" s="42">
        <f>+'[1]godišnji troškovi'!I38+'[1]godišnji troškovi'!I56</f>
        <v>0</v>
      </c>
      <c r="H78" s="42">
        <f>+'[1]godišnji troškovi'!J38+'[1]godišnji troškovi'!J56</f>
        <v>1437412</v>
      </c>
      <c r="I78" s="42">
        <f>+'[1]godišnji troškovi'!K38+'[1]godišnji troškovi'!K56</f>
        <v>5015638.454491186</v>
      </c>
      <c r="J78" s="42">
        <f>+'[1]godišnji troškovi'!L38+'[1]godišnji troškovi'!L56</f>
        <v>5024997.340083424</v>
      </c>
      <c r="K78" s="42">
        <f>+'[1]godišnji troškovi'!M38+'[1]godišnji troškovi'!M56</f>
        <v>5029517.688120883</v>
      </c>
      <c r="L78" s="42">
        <f>+'[1]godišnji troškovi'!N38+'[1]godišnji troškovi'!N56</f>
        <v>5034061.5066142799</v>
      </c>
      <c r="M78" s="42">
        <f>+'[1]godišnji troškovi'!O38+'[1]godišnji troškovi'!O56</f>
        <v>5038628.9129158929</v>
      </c>
      <c r="N78" s="42">
        <f>+'[1]godišnji troškovi'!P38+'[1]godišnji troškovi'!P56</f>
        <v>5043220.0249647666</v>
      </c>
      <c r="O78" s="42">
        <f>+'[1]godišnji troškovi'!Q38+'[1]godišnji troškovi'!Q56</f>
        <v>5047834.9612896331</v>
      </c>
      <c r="P78" s="42">
        <f>+'[1]godišnji troškovi'!R38+'[1]godišnji troškovi'!R56</f>
        <v>5052473.8410118744</v>
      </c>
      <c r="Q78" s="42">
        <f>+'[1]godišnji troškovi'!S38+'[1]godišnji troškovi'!S56</f>
        <v>5057136.7838484775</v>
      </c>
      <c r="R78" s="42">
        <f>+'[1]godišnji troškovi'!T38+'[1]godišnji troškovi'!T56</f>
        <v>5061823.9101150129</v>
      </c>
      <c r="S78" s="42">
        <f>+'[1]godišnji troškovi'!U38+'[1]godišnji troškovi'!U56</f>
        <v>5066535.3407286322</v>
      </c>
      <c r="T78" s="42">
        <f>+'[1]godišnji troškovi'!V38+'[1]godišnji troškovi'!V56</f>
        <v>5071271.1972110691</v>
      </c>
      <c r="U78" s="42">
        <f>+'[1]godišnji troškovi'!W38+'[1]godišnji troškovi'!W56</f>
        <v>5076031.6016916689</v>
      </c>
      <c r="V78" s="42">
        <f>+'[1]godišnji troškovi'!X38+'[1]godišnji troškovi'!X56</f>
        <v>5080816.6769104218</v>
      </c>
      <c r="W78" s="42">
        <f>+'[1]godišnji troškovi'!Y38+'[1]godišnji troškovi'!Y56</f>
        <v>5085626.5462210178</v>
      </c>
      <c r="X78" s="42">
        <f>+'[1]godišnji troškovi'!Z38+'[1]godišnji troškovi'!Z56</f>
        <v>5090461.333593918</v>
      </c>
      <c r="Y78" s="42">
        <f>+'[1]godišnji troškovi'!AA38+'[1]godišnji troškovi'!AA56</f>
        <v>5095321.1636194326</v>
      </c>
      <c r="Z78" s="42">
        <f>+'[1]godišnji troškovi'!AB38+'[1]godišnji troškovi'!AB56</f>
        <v>5100206.1615108252</v>
      </c>
      <c r="AA78" s="42">
        <f>+'[1]godišnji troškovi'!AC38+'[1]godišnji troškovi'!AC56</f>
        <v>5105116.4531074241</v>
      </c>
      <c r="AB78" s="42">
        <f>+'[1]godišnji troškovi'!AD38+'[1]godišnji troškovi'!AD56</f>
        <v>5110052.1648777574</v>
      </c>
      <c r="AC78" s="42">
        <f>+'[1]godišnji troškovi'!AE38+'[1]godišnji troškovi'!AE56</f>
        <v>5115013.4239226915</v>
      </c>
      <c r="AD78" s="42">
        <f>+'[1]godišnji troškovi'!AF38+'[1]godišnji troškovi'!AF56</f>
        <v>5120000.357978601</v>
      </c>
      <c r="AE78" s="42">
        <f>+'[1]godišnji troškovi'!AG38+'[1]godišnji troškovi'!AG56</f>
        <v>5125013.0954205412</v>
      </c>
      <c r="AF78" s="42">
        <f>+'[1]godišnji troškovi'!AH38+'[1]godišnji troškovi'!AH56</f>
        <v>5130051.7652654406</v>
      </c>
      <c r="AG78" s="42">
        <f>+'[1]godišnji troškovi'!AI38+'[1]godišnji troškovi'!AI56</f>
        <v>5135116.4971753135</v>
      </c>
      <c r="AH78" s="42">
        <f>+'[1]godišnji troškovi'!AJ38+'[1]godišnji troškovi'!AJ56</f>
        <v>5140207.4214604869</v>
      </c>
    </row>
    <row r="79" spans="2:34" x14ac:dyDescent="0.2">
      <c r="B79" s="11" t="s">
        <v>43</v>
      </c>
      <c r="C79" s="12">
        <f>+'[1]RDG Albanež'!K14</f>
        <v>1460187</v>
      </c>
      <c r="D79" s="12">
        <f>+$C$79*(D110/$C$110)</f>
        <v>1468502.0416453867</v>
      </c>
      <c r="E79" s="13">
        <f>+'RDG bez projekta'!E58</f>
        <v>1476817.0832907734</v>
      </c>
      <c r="F79" s="13">
        <f>+'RDG bez projekta'!F58</f>
        <v>1485132.1249361602</v>
      </c>
      <c r="G79" s="13">
        <f>+'RDG bez projekta'!G58</f>
        <v>1493447.1665815474</v>
      </c>
      <c r="H79" s="13">
        <f>+'RDG bez projekta'!H58</f>
        <v>1501762.2082269341</v>
      </c>
      <c r="I79" s="13">
        <f>+'RDG bez projekta'!I58</f>
        <v>1510077.249872321</v>
      </c>
      <c r="J79" s="13">
        <f>+'RDG bez projekta'!J58</f>
        <v>1516543.0718790528</v>
      </c>
      <c r="K79" s="13">
        <f>+'RDG bez projekta'!K58</f>
        <v>1516950.058134658</v>
      </c>
      <c r="L79" s="13">
        <f>+'RDG bez projekta'!L58</f>
        <v>1517357.044390263</v>
      </c>
      <c r="M79" s="13">
        <f>+'RDG bez projekta'!M58</f>
        <v>1517764.030645868</v>
      </c>
      <c r="N79" s="13">
        <f>+'RDG bez projekta'!N58</f>
        <v>1518171.0169014733</v>
      </c>
      <c r="O79" s="13">
        <f>+'RDG bez projekta'!O58</f>
        <v>1518578.0031570788</v>
      </c>
      <c r="P79" s="13">
        <f>+'RDG bez projekta'!P58</f>
        <v>1518984.9894126835</v>
      </c>
      <c r="Q79" s="13">
        <f>+'RDG bez projekta'!Q58</f>
        <v>1519391.9756682888</v>
      </c>
      <c r="R79" s="13">
        <f>+'RDG bez projekta'!R58</f>
        <v>1519798.9619238935</v>
      </c>
      <c r="S79" s="13">
        <f>+'RDG bez projekta'!S58</f>
        <v>1520205.9481794985</v>
      </c>
      <c r="T79" s="13">
        <f>+'RDG bez projekta'!T58</f>
        <v>1520612.9344351036</v>
      </c>
      <c r="U79" s="13">
        <f>+'RDG bez projekta'!U58</f>
        <v>1521019.9206907088</v>
      </c>
      <c r="V79" s="13">
        <f>+'RDG bez projekta'!V58</f>
        <v>1521426.9069463138</v>
      </c>
      <c r="W79" s="13">
        <f>+'RDG bez projekta'!W58</f>
        <v>1521833.8932019193</v>
      </c>
      <c r="X79" s="13">
        <f>+'RDG bez projekta'!X58</f>
        <v>1522240.879457524</v>
      </c>
      <c r="Y79" s="13">
        <f>+'RDG bez projekta'!Y58</f>
        <v>1522647.8657131288</v>
      </c>
      <c r="Z79" s="13">
        <f>+'RDG bez projekta'!Z58</f>
        <v>1523054.8519687345</v>
      </c>
      <c r="AA79" s="13">
        <f>+'RDG bez projekta'!AA58</f>
        <v>1523461.8382243391</v>
      </c>
      <c r="AB79" s="13">
        <f>+'RDG bez projekta'!AB58</f>
        <v>1523868.8244799441</v>
      </c>
      <c r="AC79" s="13">
        <f>+'RDG bez projekta'!AC58</f>
        <v>1524275.8107355493</v>
      </c>
      <c r="AD79" s="13">
        <f>+'RDG bez projekta'!AD58</f>
        <v>1524682.7969911546</v>
      </c>
      <c r="AE79" s="13">
        <f>+'RDG bez projekta'!AE58</f>
        <v>1525089.7832467593</v>
      </c>
      <c r="AF79" s="13">
        <f>+'RDG bez projekta'!AF58</f>
        <v>1525496.7695023646</v>
      </c>
      <c r="AG79" s="13">
        <f>+'RDG bez projekta'!AG58</f>
        <v>1525903.7557579693</v>
      </c>
      <c r="AH79" s="13">
        <f>+'RDG bez projekta'!AH58</f>
        <v>1526310.7420135746</v>
      </c>
    </row>
    <row r="80" spans="2:34" x14ac:dyDescent="0.2">
      <c r="B80" s="11" t="s">
        <v>44</v>
      </c>
      <c r="C80" s="12">
        <f>+'[1]RDG Albanež'!K15</f>
        <v>3234934</v>
      </c>
      <c r="D80" s="12">
        <f>+C80</f>
        <v>3234934</v>
      </c>
      <c r="E80" s="13">
        <f>+'RDG bez projekta'!E59</f>
        <v>3234934</v>
      </c>
      <c r="F80" s="13">
        <f>+'RDG bez projekta'!F59</f>
        <v>3234934</v>
      </c>
      <c r="G80" s="13">
        <f>+'RDG bez projekta'!G59</f>
        <v>3234934</v>
      </c>
      <c r="H80" s="13">
        <f>+'RDG bez projekta'!H59</f>
        <v>3234934</v>
      </c>
      <c r="I80" s="13">
        <f>+'RDG bez projekta'!I59</f>
        <v>3234934</v>
      </c>
      <c r="J80" s="13">
        <f>+'RDG bez projekta'!J59</f>
        <v>3234934</v>
      </c>
      <c r="K80" s="13">
        <f>+'RDG bez projekta'!K59</f>
        <v>3234934</v>
      </c>
      <c r="L80" s="13">
        <f>+'RDG bez projekta'!L59</f>
        <v>3234934</v>
      </c>
      <c r="M80" s="13">
        <f>+'RDG bez projekta'!M59</f>
        <v>3234934</v>
      </c>
      <c r="N80" s="13">
        <f>+'RDG bez projekta'!N59</f>
        <v>3234934</v>
      </c>
      <c r="O80" s="13">
        <f>+'RDG bez projekta'!O59</f>
        <v>3234934</v>
      </c>
      <c r="P80" s="13">
        <f>+'RDG bez projekta'!P59</f>
        <v>3234934</v>
      </c>
      <c r="Q80" s="13">
        <f>+'RDG bez projekta'!Q59</f>
        <v>3234934</v>
      </c>
      <c r="R80" s="13">
        <f>+'RDG bez projekta'!R59</f>
        <v>3234934</v>
      </c>
      <c r="S80" s="13">
        <f>+'RDG bez projekta'!S59</f>
        <v>3234934</v>
      </c>
      <c r="T80" s="13">
        <f>+'RDG bez projekta'!T59</f>
        <v>3234934</v>
      </c>
      <c r="U80" s="13">
        <f>+'RDG bez projekta'!U59</f>
        <v>3234934</v>
      </c>
      <c r="V80" s="13">
        <f>+'RDG bez projekta'!V59</f>
        <v>3234934</v>
      </c>
      <c r="W80" s="13">
        <f>+'RDG bez projekta'!W59</f>
        <v>3234934</v>
      </c>
      <c r="X80" s="13">
        <f>+'RDG bez projekta'!X59</f>
        <v>3234934</v>
      </c>
      <c r="Y80" s="13">
        <f>+'RDG bez projekta'!Y59</f>
        <v>3234934</v>
      </c>
      <c r="Z80" s="13">
        <f>+'RDG bez projekta'!Z59</f>
        <v>3234934</v>
      </c>
      <c r="AA80" s="13">
        <f>+'RDG bez projekta'!AA59</f>
        <v>3234934</v>
      </c>
      <c r="AB80" s="13">
        <f>+'RDG bez projekta'!AB59</f>
        <v>3234934</v>
      </c>
      <c r="AC80" s="13">
        <f>+'RDG bez projekta'!AC59</f>
        <v>3234934</v>
      </c>
      <c r="AD80" s="13">
        <f>+'RDG bez projekta'!AD59</f>
        <v>3234934</v>
      </c>
      <c r="AE80" s="13">
        <f>+'RDG bez projekta'!AE59</f>
        <v>3234934</v>
      </c>
      <c r="AF80" s="13">
        <f>+'RDG bez projekta'!AF59</f>
        <v>3234934</v>
      </c>
      <c r="AG80" s="13">
        <f>+'RDG bez projekta'!AG59</f>
        <v>3234934</v>
      </c>
      <c r="AH80" s="13">
        <f>+'RDG bez projekta'!AH59</f>
        <v>3234934</v>
      </c>
    </row>
    <row r="81" spans="2:34" x14ac:dyDescent="0.2">
      <c r="B81" s="41" t="s">
        <v>110</v>
      </c>
      <c r="C81" s="42">
        <v>0</v>
      </c>
      <c r="D81" s="42">
        <f>+[1]Amortizacija!H61+[1]Amortizacija!H11</f>
        <v>0</v>
      </c>
      <c r="E81" s="42">
        <f>+[1]Amortizacija!I61+[1]Amortizacija!I11</f>
        <v>0</v>
      </c>
      <c r="F81" s="42">
        <f>+[1]Amortizacija!J61+[1]Amortizacija!J11</f>
        <v>0</v>
      </c>
      <c r="G81" s="42">
        <f>+[1]Amortizacija!K61+[1]Amortizacija!K11</f>
        <v>0</v>
      </c>
      <c r="H81" s="42">
        <f>+[1]Amortizacija!L61+[1]Amortizacija!L11</f>
        <v>3940032.2666719351</v>
      </c>
      <c r="I81" s="42">
        <f>+[1]Amortizacija!M61+[1]Amortizacija!M11</f>
        <v>5871155.6000107899</v>
      </c>
      <c r="J81" s="42">
        <f>+[1]Amortizacija!N61+[1]Amortizacija!N11</f>
        <v>5871155.6000107899</v>
      </c>
      <c r="K81" s="42">
        <f>+[1]Amortizacija!O61+[1]Amortizacija!O11</f>
        <v>5871155.6000107899</v>
      </c>
      <c r="L81" s="42">
        <f>+[1]Amortizacija!P61+[1]Amortizacija!P11</f>
        <v>5871155.6000107899</v>
      </c>
      <c r="M81" s="42">
        <f>+[1]Amortizacija!Q61+[1]Amortizacija!Q11</f>
        <v>5871155.6000107899</v>
      </c>
      <c r="N81" s="42">
        <f>+[1]Amortizacija!R61+[1]Amortizacija!R11</f>
        <v>5871155.6000107899</v>
      </c>
      <c r="O81" s="42">
        <f>+[1]Amortizacija!S61+[1]Amortizacija!S11</f>
        <v>5871155.6000107899</v>
      </c>
      <c r="P81" s="42">
        <f>+[1]Amortizacija!T61+[1]Amortizacija!T11</f>
        <v>5871155.6000107899</v>
      </c>
      <c r="Q81" s="42">
        <f>+[1]Amortizacija!U61+[1]Amortizacija!U11</f>
        <v>5871155.6000107899</v>
      </c>
      <c r="R81" s="42">
        <f>+[1]Amortizacija!V61+[1]Amortizacija!V11</f>
        <v>5871155.6000107899</v>
      </c>
      <c r="S81" s="42">
        <f>+[1]Amortizacija!W61+[1]Amortizacija!W11</f>
        <v>5871155.6000107899</v>
      </c>
      <c r="T81" s="42">
        <f>+[1]Amortizacija!X61+[1]Amortizacija!X11</f>
        <v>5871155.6000107899</v>
      </c>
      <c r="U81" s="42">
        <f>+[1]Amortizacija!Y61+[1]Amortizacija!Y11</f>
        <v>5871155.6000107899</v>
      </c>
      <c r="V81" s="42">
        <f>+[1]Amortizacija!Z61+[1]Amortizacija!Z11</f>
        <v>5871155.6000107899</v>
      </c>
      <c r="W81" s="42">
        <f>+[1]Amortizacija!AA61+[1]Amortizacija!AA11</f>
        <v>6975488.9333496448</v>
      </c>
      <c r="X81" s="42">
        <f>+[1]Amortizacija!AB61+[1]Amortizacija!AB11</f>
        <v>5871155.6000107899</v>
      </c>
      <c r="Y81" s="42">
        <f>+[1]Amortizacija!AC61+[1]Amortizacija!AC11</f>
        <v>5871155.6000107899</v>
      </c>
      <c r="Z81" s="42">
        <f>+[1]Amortizacija!AD61+[1]Amortizacija!AD11</f>
        <v>5871155.6000107899</v>
      </c>
      <c r="AA81" s="42">
        <f>+[1]Amortizacija!AE61+[1]Amortizacija!AE11</f>
        <v>5871155.6000107899</v>
      </c>
      <c r="AB81" s="42">
        <f>+[1]Amortizacija!AF61+[1]Amortizacija!AF11</f>
        <v>5871155.6000107899</v>
      </c>
      <c r="AC81" s="42">
        <f>+[1]Amortizacija!AG61+[1]Amortizacija!AG11</f>
        <v>5871155.6000107899</v>
      </c>
      <c r="AD81" s="42">
        <f>+[1]Amortizacija!AH61+[1]Amortizacija!AH11</f>
        <v>5871155.6000107899</v>
      </c>
      <c r="AE81" s="42">
        <f>+[1]Amortizacija!AI61+[1]Amortizacija!AI11</f>
        <v>5871155.6000107899</v>
      </c>
      <c r="AF81" s="42">
        <f>+[1]Amortizacija!AJ61+[1]Amortizacija!AJ11</f>
        <v>5871155.6000107899</v>
      </c>
      <c r="AG81" s="42">
        <f>+[1]Amortizacija!AK61+[1]Amortizacija!AK11</f>
        <v>5871155.6000107899</v>
      </c>
      <c r="AH81" s="42">
        <f>+[1]Amortizacija!AL61+[1]Amortizacija!AL11</f>
        <v>5871155.6000107899</v>
      </c>
    </row>
    <row r="82" spans="2:34" x14ac:dyDescent="0.2">
      <c r="B82" s="11" t="s">
        <v>46</v>
      </c>
      <c r="C82" s="12">
        <f>+'[1]RDG Albanež'!K16</f>
        <v>559923</v>
      </c>
      <c r="D82" s="12">
        <f>+C82</f>
        <v>559923</v>
      </c>
      <c r="E82" s="13">
        <f>+'RDG bez projekta'!E60</f>
        <v>559923</v>
      </c>
      <c r="F82" s="13">
        <f>+'RDG bez projekta'!F60</f>
        <v>559923</v>
      </c>
      <c r="G82" s="13">
        <f>+'RDG bez projekta'!G60</f>
        <v>559923</v>
      </c>
      <c r="H82" s="13">
        <f>+'RDG bez projekta'!H60</f>
        <v>559923</v>
      </c>
      <c r="I82" s="13">
        <f>+'RDG bez projekta'!I60</f>
        <v>559923</v>
      </c>
      <c r="J82" s="13">
        <f>+'RDG bez projekta'!J60</f>
        <v>559923</v>
      </c>
      <c r="K82" s="13">
        <f>+'RDG bez projekta'!K60</f>
        <v>559923</v>
      </c>
      <c r="L82" s="13">
        <f>+'RDG bez projekta'!L60</f>
        <v>559923</v>
      </c>
      <c r="M82" s="13">
        <f>+'RDG bez projekta'!M60</f>
        <v>559923</v>
      </c>
      <c r="N82" s="13">
        <f>+'RDG bez projekta'!N60</f>
        <v>559923</v>
      </c>
      <c r="O82" s="13">
        <f>+'RDG bez projekta'!O60</f>
        <v>559923</v>
      </c>
      <c r="P82" s="13">
        <f>+'RDG bez projekta'!P60</f>
        <v>559923</v>
      </c>
      <c r="Q82" s="13">
        <f>+'RDG bez projekta'!Q60</f>
        <v>559923</v>
      </c>
      <c r="R82" s="13">
        <f>+'RDG bez projekta'!R60</f>
        <v>559923</v>
      </c>
      <c r="S82" s="13">
        <f>+'RDG bez projekta'!S60</f>
        <v>559923</v>
      </c>
      <c r="T82" s="13">
        <f>+'RDG bez projekta'!T60</f>
        <v>559923</v>
      </c>
      <c r="U82" s="13">
        <f>+'RDG bez projekta'!U60</f>
        <v>559923</v>
      </c>
      <c r="V82" s="13">
        <f>+'RDG bez projekta'!V60</f>
        <v>559923</v>
      </c>
      <c r="W82" s="13">
        <f>+'RDG bez projekta'!W60</f>
        <v>559923</v>
      </c>
      <c r="X82" s="13">
        <f>+'RDG bez projekta'!X60</f>
        <v>559923</v>
      </c>
      <c r="Y82" s="13">
        <f>+'RDG bez projekta'!Y60</f>
        <v>559923</v>
      </c>
      <c r="Z82" s="13">
        <f>+'RDG bez projekta'!Z60</f>
        <v>559923</v>
      </c>
      <c r="AA82" s="13">
        <f>+'RDG bez projekta'!AA60</f>
        <v>559923</v>
      </c>
      <c r="AB82" s="13">
        <f>+'RDG bez projekta'!AB60</f>
        <v>559923</v>
      </c>
      <c r="AC82" s="13">
        <f>+'RDG bez projekta'!AC60</f>
        <v>559923</v>
      </c>
      <c r="AD82" s="13">
        <f>+'RDG bez projekta'!AD60</f>
        <v>559923</v>
      </c>
      <c r="AE82" s="13">
        <f>+'RDG bez projekta'!AE60</f>
        <v>559923</v>
      </c>
      <c r="AF82" s="13">
        <f>+'RDG bez projekta'!AF60</f>
        <v>559923</v>
      </c>
      <c r="AG82" s="13">
        <f>+'RDG bez projekta'!AG60</f>
        <v>559923</v>
      </c>
      <c r="AH82" s="13">
        <f>+'RDG bez projekta'!AH60</f>
        <v>559923</v>
      </c>
    </row>
    <row r="83" spans="2:34" x14ac:dyDescent="0.2">
      <c r="B83" s="11" t="s">
        <v>47</v>
      </c>
      <c r="C83" s="12">
        <f>+'[1]RDG Albanež'!K17</f>
        <v>4628</v>
      </c>
      <c r="D83" s="12">
        <f>+C83</f>
        <v>4628</v>
      </c>
      <c r="E83" s="13">
        <f>+'RDG bez projekta'!E61</f>
        <v>4628</v>
      </c>
      <c r="F83" s="13">
        <f>+'RDG bez projekta'!F61</f>
        <v>4628</v>
      </c>
      <c r="G83" s="13">
        <f>+'RDG bez projekta'!G61</f>
        <v>4628</v>
      </c>
      <c r="H83" s="13">
        <f>+'RDG bez projekta'!H61</f>
        <v>4628</v>
      </c>
      <c r="I83" s="13">
        <f>+'RDG bez projekta'!I61</f>
        <v>4628</v>
      </c>
      <c r="J83" s="13">
        <f>+'RDG bez projekta'!J61</f>
        <v>4628</v>
      </c>
      <c r="K83" s="13">
        <f>+'RDG bez projekta'!K61</f>
        <v>4628</v>
      </c>
      <c r="L83" s="13">
        <f>+'RDG bez projekta'!L61</f>
        <v>4628</v>
      </c>
      <c r="M83" s="13">
        <f>+'RDG bez projekta'!M61</f>
        <v>4628</v>
      </c>
      <c r="N83" s="13">
        <f>+'RDG bez projekta'!N61</f>
        <v>4628</v>
      </c>
      <c r="O83" s="13">
        <f>+'RDG bez projekta'!O61</f>
        <v>4628</v>
      </c>
      <c r="P83" s="13">
        <f>+'RDG bez projekta'!P61</f>
        <v>4628</v>
      </c>
      <c r="Q83" s="13">
        <f>+'RDG bez projekta'!Q61</f>
        <v>4628</v>
      </c>
      <c r="R83" s="13">
        <f>+'RDG bez projekta'!R61</f>
        <v>4628</v>
      </c>
      <c r="S83" s="13">
        <f>+'RDG bez projekta'!S61</f>
        <v>4628</v>
      </c>
      <c r="T83" s="13">
        <f>+'RDG bez projekta'!T61</f>
        <v>4628</v>
      </c>
      <c r="U83" s="13">
        <f>+'RDG bez projekta'!U61</f>
        <v>4628</v>
      </c>
      <c r="V83" s="13">
        <f>+'RDG bez projekta'!V61</f>
        <v>4628</v>
      </c>
      <c r="W83" s="13">
        <f>+'RDG bez projekta'!W61</f>
        <v>4628</v>
      </c>
      <c r="X83" s="13">
        <f>+'RDG bez projekta'!X61</f>
        <v>4628</v>
      </c>
      <c r="Y83" s="13">
        <f>+'RDG bez projekta'!Y61</f>
        <v>4628</v>
      </c>
      <c r="Z83" s="13">
        <f>+'RDG bez projekta'!Z61</f>
        <v>4628</v>
      </c>
      <c r="AA83" s="13">
        <f>+'RDG bez projekta'!AA61</f>
        <v>4628</v>
      </c>
      <c r="AB83" s="13">
        <f>+'RDG bez projekta'!AB61</f>
        <v>4628</v>
      </c>
      <c r="AC83" s="13">
        <f>+'RDG bez projekta'!AC61</f>
        <v>4628</v>
      </c>
      <c r="AD83" s="13">
        <f>+'RDG bez projekta'!AD61</f>
        <v>4628</v>
      </c>
      <c r="AE83" s="13">
        <f>+'RDG bez projekta'!AE61</f>
        <v>4628</v>
      </c>
      <c r="AF83" s="13">
        <f>+'RDG bez projekta'!AF61</f>
        <v>4628</v>
      </c>
      <c r="AG83" s="13">
        <f>+'RDG bez projekta'!AG61</f>
        <v>4628</v>
      </c>
      <c r="AH83" s="13">
        <f>+'RDG bez projekta'!AH61</f>
        <v>4628</v>
      </c>
    </row>
    <row r="84" spans="2:34" x14ac:dyDescent="0.2">
      <c r="B84" s="11" t="s">
        <v>48</v>
      </c>
      <c r="C84" s="12">
        <f>+'[1]RDG Albanež'!K18</f>
        <v>90000</v>
      </c>
      <c r="D84" s="12">
        <f>+C84</f>
        <v>90000</v>
      </c>
      <c r="E84" s="13">
        <f>+'RDG bez projekta'!E62</f>
        <v>90000</v>
      </c>
      <c r="F84" s="13">
        <f>+'RDG bez projekta'!F62</f>
        <v>90000</v>
      </c>
      <c r="G84" s="13">
        <f>+'RDG bez projekta'!G62</f>
        <v>90000</v>
      </c>
      <c r="H84" s="13">
        <f>+'RDG bez projekta'!H62</f>
        <v>90000</v>
      </c>
      <c r="I84" s="13">
        <f>+'RDG bez projekta'!I62</f>
        <v>90000</v>
      </c>
      <c r="J84" s="13">
        <f>+'RDG bez projekta'!J62</f>
        <v>90000</v>
      </c>
      <c r="K84" s="13">
        <f>+'RDG bez projekta'!K62</f>
        <v>90000</v>
      </c>
      <c r="L84" s="13">
        <f>+'RDG bez projekta'!L62</f>
        <v>90000</v>
      </c>
      <c r="M84" s="13">
        <f>+'RDG bez projekta'!M62</f>
        <v>90000</v>
      </c>
      <c r="N84" s="13">
        <f>+'RDG bez projekta'!N62</f>
        <v>90000</v>
      </c>
      <c r="O84" s="13">
        <f>+'RDG bez projekta'!O62</f>
        <v>90000</v>
      </c>
      <c r="P84" s="13">
        <f>+'RDG bez projekta'!P62</f>
        <v>90000</v>
      </c>
      <c r="Q84" s="13">
        <f>+'RDG bez projekta'!Q62</f>
        <v>90000</v>
      </c>
      <c r="R84" s="13">
        <f>+'RDG bez projekta'!R62</f>
        <v>90000</v>
      </c>
      <c r="S84" s="13">
        <f>+'RDG bez projekta'!S62</f>
        <v>90000</v>
      </c>
      <c r="T84" s="13">
        <f>+'RDG bez projekta'!T62</f>
        <v>90000</v>
      </c>
      <c r="U84" s="13">
        <f>+'RDG bez projekta'!U62</f>
        <v>90000</v>
      </c>
      <c r="V84" s="13">
        <f>+'RDG bez projekta'!V62</f>
        <v>90000</v>
      </c>
      <c r="W84" s="13">
        <f>+'RDG bez projekta'!W62</f>
        <v>90000</v>
      </c>
      <c r="X84" s="13">
        <f>+'RDG bez projekta'!X62</f>
        <v>90000</v>
      </c>
      <c r="Y84" s="13">
        <f>+'RDG bez projekta'!Y62</f>
        <v>90000</v>
      </c>
      <c r="Z84" s="13">
        <f>+'RDG bez projekta'!Z62</f>
        <v>90000</v>
      </c>
      <c r="AA84" s="13">
        <f>+'RDG bez projekta'!AA62</f>
        <v>90000</v>
      </c>
      <c r="AB84" s="13">
        <f>+'RDG bez projekta'!AB62</f>
        <v>90000</v>
      </c>
      <c r="AC84" s="13">
        <f>+'RDG bez projekta'!AC62</f>
        <v>90000</v>
      </c>
      <c r="AD84" s="13">
        <f>+'RDG bez projekta'!AD62</f>
        <v>90000</v>
      </c>
      <c r="AE84" s="13">
        <f>+'RDG bez projekta'!AE62</f>
        <v>90000</v>
      </c>
      <c r="AF84" s="13">
        <f>+'RDG bez projekta'!AF62</f>
        <v>90000</v>
      </c>
      <c r="AG84" s="13">
        <f>+'RDG bez projekta'!AG62</f>
        <v>90000</v>
      </c>
      <c r="AH84" s="13">
        <f>+'RDG bez projekta'!AH62</f>
        <v>90000</v>
      </c>
    </row>
    <row r="85" spans="2:34" x14ac:dyDescent="0.2">
      <c r="B85" s="11" t="s">
        <v>49</v>
      </c>
      <c r="C85" s="12">
        <f>+'[1]RDG Albanež'!K19</f>
        <v>42845</v>
      </c>
      <c r="D85" s="12">
        <v>46080.418228246708</v>
      </c>
      <c r="E85" s="13">
        <f>+'RDG bez projekta'!E63</f>
        <v>49315.83645649047</v>
      </c>
      <c r="F85" s="13">
        <f>+'RDG bez projekta'!F63</f>
        <v>52551.254684744905</v>
      </c>
      <c r="G85" s="13">
        <f>+'RDG bez projekta'!G63</f>
        <v>55786.672912993919</v>
      </c>
      <c r="H85" s="13">
        <f>+'RDG bez projekta'!H63</f>
        <v>59022.091141243174</v>
      </c>
      <c r="I85" s="13">
        <f>+'RDG bez projekta'!I63</f>
        <v>62257.5093694838</v>
      </c>
      <c r="J85" s="13">
        <f>+'RDG bez projekta'!J63</f>
        <v>64773.388335975404</v>
      </c>
      <c r="K85" s="13">
        <f>+'RDG bez projekta'!K63</f>
        <v>64931.748426789716</v>
      </c>
      <c r="L85" s="13">
        <f>+'RDG bez projekta'!L63</f>
        <v>65090.108517600369</v>
      </c>
      <c r="M85" s="13">
        <f>+'RDG bez projekta'!M63</f>
        <v>65248.468608403455</v>
      </c>
      <c r="N85" s="13">
        <f>+'RDG bez projekta'!N63</f>
        <v>65406.828699210528</v>
      </c>
      <c r="O85" s="13">
        <f>+'RDG bez projekta'!O63</f>
        <v>65565.188790020999</v>
      </c>
      <c r="P85" s="13">
        <f>+'RDG bez projekta'!P63</f>
        <v>65723.548880823917</v>
      </c>
      <c r="Q85" s="13">
        <f>+'RDG bez projekta'!Q63</f>
        <v>65881.908971646073</v>
      </c>
      <c r="R85" s="13">
        <f>+'RDG bez projekta'!R63</f>
        <v>66040.269062446037</v>
      </c>
      <c r="S85" s="13">
        <f>+'RDG bez projekta'!S63</f>
        <v>66198.629153248912</v>
      </c>
      <c r="T85" s="13">
        <f>+'RDG bez projekta'!T63</f>
        <v>66356.989244071403</v>
      </c>
      <c r="U85" s="13">
        <f>+'RDG bez projekta'!U63</f>
        <v>66515.34933486674</v>
      </c>
      <c r="V85" s="13">
        <f>+'RDG bez projekta'!V63</f>
        <v>66673.70942566944</v>
      </c>
      <c r="W85" s="13">
        <f>+'RDG bez projekta'!W63</f>
        <v>66832.069516484684</v>
      </c>
      <c r="X85" s="13">
        <f>+'RDG bez projekta'!X63</f>
        <v>66990.429607294747</v>
      </c>
      <c r="Y85" s="13">
        <f>+'RDG bez projekta'!Y63</f>
        <v>67148.789698097258</v>
      </c>
      <c r="Z85" s="13">
        <f>+'RDG bez projekta'!Z63</f>
        <v>67307.149788920156</v>
      </c>
      <c r="AA85" s="13">
        <f>+'RDG bez projekta'!AA63</f>
        <v>67465.509879722609</v>
      </c>
      <c r="AB85" s="13">
        <f>+'RDG bez projekta'!AB63</f>
        <v>67623.869970517495</v>
      </c>
      <c r="AC85" s="13">
        <f>+'RDG bez projekta'!AC63</f>
        <v>67782.230061333146</v>
      </c>
      <c r="AD85" s="13">
        <f>+'RDG bez projekta'!AD63</f>
        <v>67940.590152127945</v>
      </c>
      <c r="AE85" s="13">
        <f>+'RDG bez projekta'!AE63</f>
        <v>68098.950242943785</v>
      </c>
      <c r="AF85" s="13">
        <f>+'RDG bez projekta'!AF63</f>
        <v>68257.310333767207</v>
      </c>
      <c r="AG85" s="13">
        <f>+'RDG bez projekta'!AG63</f>
        <v>68415.670424561962</v>
      </c>
      <c r="AH85" s="13">
        <f>+'RDG bez projekta'!AH63</f>
        <v>68574.030515371531</v>
      </c>
    </row>
    <row r="86" spans="2:34" x14ac:dyDescent="0.2">
      <c r="B86" s="8" t="s">
        <v>50</v>
      </c>
      <c r="C86" s="9">
        <f>SUM(C87:C89)</f>
        <v>853</v>
      </c>
      <c r="D86" s="9">
        <f>SUM(D87:D89)</f>
        <v>853</v>
      </c>
      <c r="E86" s="10">
        <f t="shared" ref="E86:AH86" si="24">SUM(E87:E89)</f>
        <v>853</v>
      </c>
      <c r="F86" s="10">
        <f t="shared" si="24"/>
        <v>853</v>
      </c>
      <c r="G86" s="10">
        <f t="shared" si="24"/>
        <v>853</v>
      </c>
      <c r="H86" s="10">
        <f t="shared" si="24"/>
        <v>853</v>
      </c>
      <c r="I86" s="10">
        <f t="shared" si="24"/>
        <v>853</v>
      </c>
      <c r="J86" s="10">
        <f t="shared" si="24"/>
        <v>853</v>
      </c>
      <c r="K86" s="10">
        <f t="shared" si="24"/>
        <v>853</v>
      </c>
      <c r="L86" s="10">
        <f t="shared" si="24"/>
        <v>853</v>
      </c>
      <c r="M86" s="10">
        <f t="shared" si="24"/>
        <v>853</v>
      </c>
      <c r="N86" s="10">
        <f t="shared" si="24"/>
        <v>853</v>
      </c>
      <c r="O86" s="10">
        <f t="shared" si="24"/>
        <v>853</v>
      </c>
      <c r="P86" s="10">
        <f t="shared" si="24"/>
        <v>853</v>
      </c>
      <c r="Q86" s="10">
        <f t="shared" si="24"/>
        <v>853</v>
      </c>
      <c r="R86" s="10">
        <f t="shared" si="24"/>
        <v>853</v>
      </c>
      <c r="S86" s="10">
        <f t="shared" si="24"/>
        <v>853</v>
      </c>
      <c r="T86" s="10">
        <f t="shared" si="24"/>
        <v>853</v>
      </c>
      <c r="U86" s="10">
        <f t="shared" si="24"/>
        <v>853</v>
      </c>
      <c r="V86" s="10">
        <f t="shared" si="24"/>
        <v>853</v>
      </c>
      <c r="W86" s="10">
        <f t="shared" si="24"/>
        <v>853</v>
      </c>
      <c r="X86" s="10">
        <f t="shared" si="24"/>
        <v>853</v>
      </c>
      <c r="Y86" s="10">
        <f t="shared" si="24"/>
        <v>853</v>
      </c>
      <c r="Z86" s="10">
        <f t="shared" si="24"/>
        <v>853</v>
      </c>
      <c r="AA86" s="10">
        <f t="shared" si="24"/>
        <v>853</v>
      </c>
      <c r="AB86" s="10">
        <f t="shared" si="24"/>
        <v>853</v>
      </c>
      <c r="AC86" s="10">
        <f t="shared" si="24"/>
        <v>853</v>
      </c>
      <c r="AD86" s="10">
        <f t="shared" si="24"/>
        <v>853</v>
      </c>
      <c r="AE86" s="10">
        <f t="shared" si="24"/>
        <v>853</v>
      </c>
      <c r="AF86" s="10">
        <f t="shared" si="24"/>
        <v>853</v>
      </c>
      <c r="AG86" s="10">
        <f t="shared" si="24"/>
        <v>853</v>
      </c>
      <c r="AH86" s="10">
        <f t="shared" si="24"/>
        <v>853</v>
      </c>
    </row>
    <row r="87" spans="2:34" x14ac:dyDescent="0.2">
      <c r="B87" s="11" t="s">
        <v>51</v>
      </c>
      <c r="C87" s="12">
        <f>+'[1]RDG Albanež'!K21</f>
        <v>0</v>
      </c>
      <c r="D87" s="12">
        <f>+C87</f>
        <v>0</v>
      </c>
      <c r="E87" s="13">
        <f>+'RDG bez projekta'!E65</f>
        <v>0</v>
      </c>
      <c r="F87" s="13">
        <f>+'RDG bez projekta'!F65</f>
        <v>0</v>
      </c>
      <c r="G87" s="13">
        <f>+'RDG bez projekta'!G65</f>
        <v>0</v>
      </c>
      <c r="H87" s="13">
        <f>+'RDG bez projekta'!H65</f>
        <v>0</v>
      </c>
      <c r="I87" s="13">
        <f>+'RDG bez projekta'!I65</f>
        <v>0</v>
      </c>
      <c r="J87" s="13">
        <f>+'RDG bez projekta'!J65</f>
        <v>0</v>
      </c>
      <c r="K87" s="13">
        <f>+'RDG bez projekta'!K65</f>
        <v>0</v>
      </c>
      <c r="L87" s="13">
        <f>+'RDG bez projekta'!L65</f>
        <v>0</v>
      </c>
      <c r="M87" s="13">
        <f>+'RDG bez projekta'!M65</f>
        <v>0</v>
      </c>
      <c r="N87" s="13">
        <f>+'RDG bez projekta'!N65</f>
        <v>0</v>
      </c>
      <c r="O87" s="13">
        <f>+'RDG bez projekta'!O65</f>
        <v>0</v>
      </c>
      <c r="P87" s="13">
        <f>+'RDG bez projekta'!P65</f>
        <v>0</v>
      </c>
      <c r="Q87" s="13">
        <f>+'RDG bez projekta'!Q65</f>
        <v>0</v>
      </c>
      <c r="R87" s="13">
        <f>+'RDG bez projekta'!R65</f>
        <v>0</v>
      </c>
      <c r="S87" s="13">
        <f>+'RDG bez projekta'!S65</f>
        <v>0</v>
      </c>
      <c r="T87" s="13">
        <f>+'RDG bez projekta'!T65</f>
        <v>0</v>
      </c>
      <c r="U87" s="13">
        <f>+'RDG bez projekta'!U65</f>
        <v>0</v>
      </c>
      <c r="V87" s="13">
        <f>+'RDG bez projekta'!V65</f>
        <v>0</v>
      </c>
      <c r="W87" s="13">
        <f>+'RDG bez projekta'!W65</f>
        <v>0</v>
      </c>
      <c r="X87" s="13">
        <f>+'RDG bez projekta'!X65</f>
        <v>0</v>
      </c>
      <c r="Y87" s="13">
        <f>+'RDG bez projekta'!Y65</f>
        <v>0</v>
      </c>
      <c r="Z87" s="13">
        <f>+'RDG bez projekta'!Z65</f>
        <v>0</v>
      </c>
      <c r="AA87" s="13">
        <f>+'RDG bez projekta'!AA65</f>
        <v>0</v>
      </c>
      <c r="AB87" s="13">
        <f>+'RDG bez projekta'!AB65</f>
        <v>0</v>
      </c>
      <c r="AC87" s="13">
        <f>+'RDG bez projekta'!AC65</f>
        <v>0</v>
      </c>
      <c r="AD87" s="13">
        <f>+'RDG bez projekta'!AD65</f>
        <v>0</v>
      </c>
      <c r="AE87" s="13">
        <f>+'RDG bez projekta'!AE65</f>
        <v>0</v>
      </c>
      <c r="AF87" s="13">
        <f>+'RDG bez projekta'!AF65</f>
        <v>0</v>
      </c>
      <c r="AG87" s="13">
        <f>+'RDG bez projekta'!AG65</f>
        <v>0</v>
      </c>
      <c r="AH87" s="13">
        <f>+'RDG bez projekta'!AH65</f>
        <v>0</v>
      </c>
    </row>
    <row r="88" spans="2:34" x14ac:dyDescent="0.2">
      <c r="B88" s="11" t="s">
        <v>52</v>
      </c>
      <c r="C88" s="12">
        <f>+'[1]RDG Albanež'!K22</f>
        <v>853</v>
      </c>
      <c r="D88" s="12">
        <f>+C88</f>
        <v>853</v>
      </c>
      <c r="E88" s="13">
        <f>+'RDG bez projekta'!E66</f>
        <v>853</v>
      </c>
      <c r="F88" s="13">
        <f>+'RDG bez projekta'!F66</f>
        <v>853</v>
      </c>
      <c r="G88" s="13">
        <f>+'RDG bez projekta'!G66</f>
        <v>853</v>
      </c>
      <c r="H88" s="13">
        <f>+'RDG bez projekta'!H66</f>
        <v>853</v>
      </c>
      <c r="I88" s="13">
        <f>+'RDG bez projekta'!I66</f>
        <v>853</v>
      </c>
      <c r="J88" s="13">
        <f>+'RDG bez projekta'!J66</f>
        <v>853</v>
      </c>
      <c r="K88" s="13">
        <f>+'RDG bez projekta'!K66</f>
        <v>853</v>
      </c>
      <c r="L88" s="13">
        <f>+'RDG bez projekta'!L66</f>
        <v>853</v>
      </c>
      <c r="M88" s="13">
        <f>+'RDG bez projekta'!M66</f>
        <v>853</v>
      </c>
      <c r="N88" s="13">
        <f>+'RDG bez projekta'!N66</f>
        <v>853</v>
      </c>
      <c r="O88" s="13">
        <f>+'RDG bez projekta'!O66</f>
        <v>853</v>
      </c>
      <c r="P88" s="13">
        <f>+'RDG bez projekta'!P66</f>
        <v>853</v>
      </c>
      <c r="Q88" s="13">
        <f>+'RDG bez projekta'!Q66</f>
        <v>853</v>
      </c>
      <c r="R88" s="13">
        <f>+'RDG bez projekta'!R66</f>
        <v>853</v>
      </c>
      <c r="S88" s="13">
        <f>+'RDG bez projekta'!S66</f>
        <v>853</v>
      </c>
      <c r="T88" s="13">
        <f>+'RDG bez projekta'!T66</f>
        <v>853</v>
      </c>
      <c r="U88" s="13">
        <f>+'RDG bez projekta'!U66</f>
        <v>853</v>
      </c>
      <c r="V88" s="13">
        <f>+'RDG bez projekta'!V66</f>
        <v>853</v>
      </c>
      <c r="W88" s="13">
        <f>+'RDG bez projekta'!W66</f>
        <v>853</v>
      </c>
      <c r="X88" s="13">
        <f>+'RDG bez projekta'!X66</f>
        <v>853</v>
      </c>
      <c r="Y88" s="13">
        <f>+'RDG bez projekta'!Y66</f>
        <v>853</v>
      </c>
      <c r="Z88" s="13">
        <f>+'RDG bez projekta'!Z66</f>
        <v>853</v>
      </c>
      <c r="AA88" s="13">
        <f>+'RDG bez projekta'!AA66</f>
        <v>853</v>
      </c>
      <c r="AB88" s="13">
        <f>+'RDG bez projekta'!AB66</f>
        <v>853</v>
      </c>
      <c r="AC88" s="13">
        <f>+'RDG bez projekta'!AC66</f>
        <v>853</v>
      </c>
      <c r="AD88" s="13">
        <f>+'RDG bez projekta'!AD66</f>
        <v>853</v>
      </c>
      <c r="AE88" s="13">
        <f>+'RDG bez projekta'!AE66</f>
        <v>853</v>
      </c>
      <c r="AF88" s="13">
        <f>+'RDG bez projekta'!AF66</f>
        <v>853</v>
      </c>
      <c r="AG88" s="13">
        <f>+'RDG bez projekta'!AG66</f>
        <v>853</v>
      </c>
      <c r="AH88" s="13">
        <f>+'RDG bez projekta'!AH66</f>
        <v>853</v>
      </c>
    </row>
    <row r="89" spans="2:34" x14ac:dyDescent="0.2">
      <c r="B89" s="11" t="s">
        <v>53</v>
      </c>
      <c r="C89" s="12">
        <f>+'[1]RDG Albanež'!K23</f>
        <v>0</v>
      </c>
      <c r="D89" s="12">
        <f>+C89</f>
        <v>0</v>
      </c>
      <c r="E89" s="13">
        <f>+'RDG bez projekta'!E67</f>
        <v>0</v>
      </c>
      <c r="F89" s="13">
        <f>+'RDG bez projekta'!F67</f>
        <v>0</v>
      </c>
      <c r="G89" s="13">
        <f>+'RDG bez projekta'!G67</f>
        <v>0</v>
      </c>
      <c r="H89" s="13">
        <f>+'RDG bez projekta'!H67</f>
        <v>0</v>
      </c>
      <c r="I89" s="13">
        <f>+'RDG bez projekta'!I67</f>
        <v>0</v>
      </c>
      <c r="J89" s="13">
        <f>+'RDG bez projekta'!J67</f>
        <v>0</v>
      </c>
      <c r="K89" s="13">
        <f>+'RDG bez projekta'!K67</f>
        <v>0</v>
      </c>
      <c r="L89" s="13">
        <f>+'RDG bez projekta'!L67</f>
        <v>0</v>
      </c>
      <c r="M89" s="13">
        <f>+'RDG bez projekta'!M67</f>
        <v>0</v>
      </c>
      <c r="N89" s="13">
        <f>+'RDG bez projekta'!N67</f>
        <v>0</v>
      </c>
      <c r="O89" s="13">
        <f>+'RDG bez projekta'!O67</f>
        <v>0</v>
      </c>
      <c r="P89" s="13">
        <f>+'RDG bez projekta'!P67</f>
        <v>0</v>
      </c>
      <c r="Q89" s="13">
        <f>+'RDG bez projekta'!Q67</f>
        <v>0</v>
      </c>
      <c r="R89" s="13">
        <f>+'RDG bez projekta'!R67</f>
        <v>0</v>
      </c>
      <c r="S89" s="13">
        <f>+'RDG bez projekta'!S67</f>
        <v>0</v>
      </c>
      <c r="T89" s="13">
        <f>+'RDG bez projekta'!T67</f>
        <v>0</v>
      </c>
      <c r="U89" s="13">
        <f>+'RDG bez projekta'!U67</f>
        <v>0</v>
      </c>
      <c r="V89" s="13">
        <f>+'RDG bez projekta'!V67</f>
        <v>0</v>
      </c>
      <c r="W89" s="13">
        <f>+'RDG bez projekta'!W67</f>
        <v>0</v>
      </c>
      <c r="X89" s="13">
        <f>+'RDG bez projekta'!X67</f>
        <v>0</v>
      </c>
      <c r="Y89" s="13">
        <f>+'RDG bez projekta'!Y67</f>
        <v>0</v>
      </c>
      <c r="Z89" s="13">
        <f>+'RDG bez projekta'!Z67</f>
        <v>0</v>
      </c>
      <c r="AA89" s="13">
        <f>+'RDG bez projekta'!AA67</f>
        <v>0</v>
      </c>
      <c r="AB89" s="13">
        <f>+'RDG bez projekta'!AB67</f>
        <v>0</v>
      </c>
      <c r="AC89" s="13">
        <f>+'RDG bez projekta'!AC67</f>
        <v>0</v>
      </c>
      <c r="AD89" s="13">
        <f>+'RDG bez projekta'!AD67</f>
        <v>0</v>
      </c>
      <c r="AE89" s="13">
        <f>+'RDG bez projekta'!AE67</f>
        <v>0</v>
      </c>
      <c r="AF89" s="13">
        <f>+'RDG bez projekta'!AF67</f>
        <v>0</v>
      </c>
      <c r="AG89" s="13">
        <f>+'RDG bez projekta'!AG67</f>
        <v>0</v>
      </c>
      <c r="AH89" s="13">
        <f>+'RDG bez projekta'!AH67</f>
        <v>0</v>
      </c>
    </row>
    <row r="90" spans="2:34" x14ac:dyDescent="0.2">
      <c r="B90" s="8" t="s">
        <v>54</v>
      </c>
      <c r="C90" s="9">
        <f t="shared" ref="C90:AH90" si="25">SUM(C91:C92)</f>
        <v>158350</v>
      </c>
      <c r="D90" s="9">
        <f t="shared" si="25"/>
        <v>158350</v>
      </c>
      <c r="E90" s="10">
        <f t="shared" si="25"/>
        <v>158350</v>
      </c>
      <c r="F90" s="10">
        <f t="shared" si="25"/>
        <v>158350</v>
      </c>
      <c r="G90" s="10">
        <f t="shared" si="25"/>
        <v>158350</v>
      </c>
      <c r="H90" s="10">
        <f t="shared" si="25"/>
        <v>158350</v>
      </c>
      <c r="I90" s="10">
        <f t="shared" si="25"/>
        <v>158350</v>
      </c>
      <c r="J90" s="10">
        <f t="shared" si="25"/>
        <v>158350</v>
      </c>
      <c r="K90" s="10">
        <f t="shared" si="25"/>
        <v>158350</v>
      </c>
      <c r="L90" s="10">
        <f t="shared" si="25"/>
        <v>158350</v>
      </c>
      <c r="M90" s="10">
        <f t="shared" si="25"/>
        <v>158350</v>
      </c>
      <c r="N90" s="10">
        <f t="shared" si="25"/>
        <v>158350</v>
      </c>
      <c r="O90" s="10">
        <f t="shared" si="25"/>
        <v>158350</v>
      </c>
      <c r="P90" s="10">
        <f t="shared" si="25"/>
        <v>158350</v>
      </c>
      <c r="Q90" s="10">
        <f t="shared" si="25"/>
        <v>158350</v>
      </c>
      <c r="R90" s="10">
        <f t="shared" si="25"/>
        <v>158350</v>
      </c>
      <c r="S90" s="10">
        <f t="shared" si="25"/>
        <v>158350</v>
      </c>
      <c r="T90" s="10">
        <f t="shared" si="25"/>
        <v>158350</v>
      </c>
      <c r="U90" s="10">
        <f t="shared" si="25"/>
        <v>158350</v>
      </c>
      <c r="V90" s="10">
        <f t="shared" si="25"/>
        <v>158350</v>
      </c>
      <c r="W90" s="10">
        <f t="shared" si="25"/>
        <v>158350</v>
      </c>
      <c r="X90" s="10">
        <f t="shared" si="25"/>
        <v>158350</v>
      </c>
      <c r="Y90" s="10">
        <f t="shared" si="25"/>
        <v>158350</v>
      </c>
      <c r="Z90" s="10">
        <f t="shared" si="25"/>
        <v>158350</v>
      </c>
      <c r="AA90" s="10">
        <f t="shared" si="25"/>
        <v>158350</v>
      </c>
      <c r="AB90" s="10">
        <f t="shared" si="25"/>
        <v>158350</v>
      </c>
      <c r="AC90" s="10">
        <f t="shared" si="25"/>
        <v>158350</v>
      </c>
      <c r="AD90" s="10">
        <f t="shared" si="25"/>
        <v>158350</v>
      </c>
      <c r="AE90" s="10">
        <f t="shared" si="25"/>
        <v>158350</v>
      </c>
      <c r="AF90" s="10">
        <f t="shared" si="25"/>
        <v>158350</v>
      </c>
      <c r="AG90" s="10">
        <f t="shared" si="25"/>
        <v>158350</v>
      </c>
      <c r="AH90" s="10">
        <f t="shared" si="25"/>
        <v>158350</v>
      </c>
    </row>
    <row r="91" spans="2:34" x14ac:dyDescent="0.2">
      <c r="B91" s="11" t="s">
        <v>55</v>
      </c>
      <c r="C91" s="12">
        <f>+'[1]RDG Albanež'!K25</f>
        <v>0</v>
      </c>
      <c r="D91" s="12">
        <f t="shared" ref="D91:D96" si="26">+C91</f>
        <v>0</v>
      </c>
      <c r="E91" s="13">
        <f>+'RDG bez projekta'!E69</f>
        <v>0</v>
      </c>
      <c r="F91" s="13">
        <f>+'RDG bez projekta'!F69</f>
        <v>0</v>
      </c>
      <c r="G91" s="13">
        <f>+'RDG bez projekta'!G69</f>
        <v>0</v>
      </c>
      <c r="H91" s="13">
        <f>+'RDG bez projekta'!H69</f>
        <v>0</v>
      </c>
      <c r="I91" s="13">
        <f>+'RDG bez projekta'!I69</f>
        <v>0</v>
      </c>
      <c r="J91" s="13">
        <f>+'RDG bez projekta'!J69</f>
        <v>0</v>
      </c>
      <c r="K91" s="13">
        <f>+'RDG bez projekta'!K69</f>
        <v>0</v>
      </c>
      <c r="L91" s="13">
        <f>+'RDG bez projekta'!L69</f>
        <v>0</v>
      </c>
      <c r="M91" s="13">
        <f>+'RDG bez projekta'!M69</f>
        <v>0</v>
      </c>
      <c r="N91" s="13">
        <f>+'RDG bez projekta'!N69</f>
        <v>0</v>
      </c>
      <c r="O91" s="13">
        <f>+'RDG bez projekta'!O69</f>
        <v>0</v>
      </c>
      <c r="P91" s="13">
        <f>+'RDG bez projekta'!P69</f>
        <v>0</v>
      </c>
      <c r="Q91" s="13">
        <f>+'RDG bez projekta'!Q69</f>
        <v>0</v>
      </c>
      <c r="R91" s="13">
        <f>+'RDG bez projekta'!R69</f>
        <v>0</v>
      </c>
      <c r="S91" s="13">
        <f>+'RDG bez projekta'!S69</f>
        <v>0</v>
      </c>
      <c r="T91" s="13">
        <f>+'RDG bez projekta'!T69</f>
        <v>0</v>
      </c>
      <c r="U91" s="13">
        <f>+'RDG bez projekta'!U69</f>
        <v>0</v>
      </c>
      <c r="V91" s="13">
        <f>+'RDG bez projekta'!V69</f>
        <v>0</v>
      </c>
      <c r="W91" s="13">
        <f>+'RDG bez projekta'!W69</f>
        <v>0</v>
      </c>
      <c r="X91" s="13">
        <f>+'RDG bez projekta'!X69</f>
        <v>0</v>
      </c>
      <c r="Y91" s="13">
        <f>+'RDG bez projekta'!Y69</f>
        <v>0</v>
      </c>
      <c r="Z91" s="13">
        <f>+'RDG bez projekta'!Z69</f>
        <v>0</v>
      </c>
      <c r="AA91" s="13">
        <f>+'RDG bez projekta'!AA69</f>
        <v>0</v>
      </c>
      <c r="AB91" s="13">
        <f>+'RDG bez projekta'!AB69</f>
        <v>0</v>
      </c>
      <c r="AC91" s="13">
        <f>+'RDG bez projekta'!AC69</f>
        <v>0</v>
      </c>
      <c r="AD91" s="13">
        <f>+'RDG bez projekta'!AD69</f>
        <v>0</v>
      </c>
      <c r="AE91" s="13">
        <f>+'RDG bez projekta'!AE69</f>
        <v>0</v>
      </c>
      <c r="AF91" s="13">
        <f>+'RDG bez projekta'!AF69</f>
        <v>0</v>
      </c>
      <c r="AG91" s="13">
        <f>+'RDG bez projekta'!AG69</f>
        <v>0</v>
      </c>
      <c r="AH91" s="13">
        <f>+'RDG bez projekta'!AH69</f>
        <v>0</v>
      </c>
    </row>
    <row r="92" spans="2:34" x14ac:dyDescent="0.2">
      <c r="B92" s="11" t="s">
        <v>56</v>
      </c>
      <c r="C92" s="12">
        <f>+'[1]RDG Albanež'!K26</f>
        <v>158350</v>
      </c>
      <c r="D92" s="12">
        <f t="shared" si="26"/>
        <v>158350</v>
      </c>
      <c r="E92" s="13">
        <f>+'RDG bez projekta'!E70</f>
        <v>158350</v>
      </c>
      <c r="F92" s="13">
        <f>+'RDG bez projekta'!F70</f>
        <v>158350</v>
      </c>
      <c r="G92" s="13">
        <f>+'RDG bez projekta'!G70</f>
        <v>158350</v>
      </c>
      <c r="H92" s="13">
        <f>+'RDG bez projekta'!H70</f>
        <v>158350</v>
      </c>
      <c r="I92" s="13">
        <f>+'RDG bez projekta'!I70</f>
        <v>158350</v>
      </c>
      <c r="J92" s="13">
        <f>+'RDG bez projekta'!J70</f>
        <v>158350</v>
      </c>
      <c r="K92" s="13">
        <f>+'RDG bez projekta'!K70</f>
        <v>158350</v>
      </c>
      <c r="L92" s="13">
        <f>+'RDG bez projekta'!L70</f>
        <v>158350</v>
      </c>
      <c r="M92" s="13">
        <f>+'RDG bez projekta'!M70</f>
        <v>158350</v>
      </c>
      <c r="N92" s="13">
        <f>+'RDG bez projekta'!N70</f>
        <v>158350</v>
      </c>
      <c r="O92" s="13">
        <f>+'RDG bez projekta'!O70</f>
        <v>158350</v>
      </c>
      <c r="P92" s="13">
        <f>+'RDG bez projekta'!P70</f>
        <v>158350</v>
      </c>
      <c r="Q92" s="13">
        <f>+'RDG bez projekta'!Q70</f>
        <v>158350</v>
      </c>
      <c r="R92" s="13">
        <f>+'RDG bez projekta'!R70</f>
        <v>158350</v>
      </c>
      <c r="S92" s="13">
        <f>+'RDG bez projekta'!S70</f>
        <v>158350</v>
      </c>
      <c r="T92" s="13">
        <f>+'RDG bez projekta'!T70</f>
        <v>158350</v>
      </c>
      <c r="U92" s="13">
        <f>+'RDG bez projekta'!U70</f>
        <v>158350</v>
      </c>
      <c r="V92" s="13">
        <f>+'RDG bez projekta'!V70</f>
        <v>158350</v>
      </c>
      <c r="W92" s="13">
        <f>+'RDG bez projekta'!W70</f>
        <v>158350</v>
      </c>
      <c r="X92" s="13">
        <f>+'RDG bez projekta'!X70</f>
        <v>158350</v>
      </c>
      <c r="Y92" s="13">
        <f>+'RDG bez projekta'!Y70</f>
        <v>158350</v>
      </c>
      <c r="Z92" s="13">
        <f>+'RDG bez projekta'!Z70</f>
        <v>158350</v>
      </c>
      <c r="AA92" s="13">
        <f>+'RDG bez projekta'!AA70</f>
        <v>158350</v>
      </c>
      <c r="AB92" s="13">
        <f>+'RDG bez projekta'!AB70</f>
        <v>158350</v>
      </c>
      <c r="AC92" s="13">
        <f>+'RDG bez projekta'!AC70</f>
        <v>158350</v>
      </c>
      <c r="AD92" s="13">
        <f>+'RDG bez projekta'!AD70</f>
        <v>158350</v>
      </c>
      <c r="AE92" s="13">
        <f>+'RDG bez projekta'!AE70</f>
        <v>158350</v>
      </c>
      <c r="AF92" s="13">
        <f>+'RDG bez projekta'!AF70</f>
        <v>158350</v>
      </c>
      <c r="AG92" s="13">
        <f>+'RDG bez projekta'!AG70</f>
        <v>158350</v>
      </c>
      <c r="AH92" s="13">
        <f>+'RDG bez projekta'!AH70</f>
        <v>158350</v>
      </c>
    </row>
    <row r="93" spans="2:34" x14ac:dyDescent="0.2">
      <c r="B93" s="16" t="s">
        <v>58</v>
      </c>
      <c r="C93" s="12">
        <f>+'[1]RDG Albanež'!K27</f>
        <v>0</v>
      </c>
      <c r="D93" s="12">
        <f t="shared" si="26"/>
        <v>0</v>
      </c>
      <c r="E93" s="13">
        <f>+'RDG bez projekta'!E71</f>
        <v>0</v>
      </c>
      <c r="F93" s="13">
        <f>+'RDG bez projekta'!F71</f>
        <v>0</v>
      </c>
      <c r="G93" s="13">
        <f>+'RDG bez projekta'!G71</f>
        <v>0</v>
      </c>
      <c r="H93" s="13">
        <f>+'RDG bez projekta'!H71</f>
        <v>0</v>
      </c>
      <c r="I93" s="13">
        <f>+'RDG bez projekta'!I71</f>
        <v>0</v>
      </c>
      <c r="J93" s="13">
        <f>+'RDG bez projekta'!J71</f>
        <v>0</v>
      </c>
      <c r="K93" s="13">
        <f>+'RDG bez projekta'!K71</f>
        <v>0</v>
      </c>
      <c r="L93" s="13">
        <f>+'RDG bez projekta'!L71</f>
        <v>0</v>
      </c>
      <c r="M93" s="13">
        <f>+'RDG bez projekta'!M71</f>
        <v>0</v>
      </c>
      <c r="N93" s="13">
        <f>+'RDG bez projekta'!N71</f>
        <v>0</v>
      </c>
      <c r="O93" s="13">
        <f>+'RDG bez projekta'!O71</f>
        <v>0</v>
      </c>
      <c r="P93" s="13">
        <f>+'RDG bez projekta'!P71</f>
        <v>0</v>
      </c>
      <c r="Q93" s="13">
        <f>+'RDG bez projekta'!Q71</f>
        <v>0</v>
      </c>
      <c r="R93" s="13">
        <f>+'RDG bez projekta'!R71</f>
        <v>0</v>
      </c>
      <c r="S93" s="13">
        <f>+'RDG bez projekta'!S71</f>
        <v>0</v>
      </c>
      <c r="T93" s="13">
        <f>+'RDG bez projekta'!T71</f>
        <v>0</v>
      </c>
      <c r="U93" s="13">
        <f>+'RDG bez projekta'!U71</f>
        <v>0</v>
      </c>
      <c r="V93" s="13">
        <f>+'RDG bez projekta'!V71</f>
        <v>0</v>
      </c>
      <c r="W93" s="13">
        <f>+'RDG bez projekta'!W71</f>
        <v>0</v>
      </c>
      <c r="X93" s="13">
        <f>+'RDG bez projekta'!X71</f>
        <v>0</v>
      </c>
      <c r="Y93" s="13">
        <f>+'RDG bez projekta'!Y71</f>
        <v>0</v>
      </c>
      <c r="Z93" s="13">
        <f>+'RDG bez projekta'!Z71</f>
        <v>0</v>
      </c>
      <c r="AA93" s="13">
        <f>+'RDG bez projekta'!AA71</f>
        <v>0</v>
      </c>
      <c r="AB93" s="13">
        <f>+'RDG bez projekta'!AB71</f>
        <v>0</v>
      </c>
      <c r="AC93" s="13">
        <f>+'RDG bez projekta'!AC71</f>
        <v>0</v>
      </c>
      <c r="AD93" s="13">
        <f>+'RDG bez projekta'!AD71</f>
        <v>0</v>
      </c>
      <c r="AE93" s="13">
        <f>+'RDG bez projekta'!AE71</f>
        <v>0</v>
      </c>
      <c r="AF93" s="13">
        <f>+'RDG bez projekta'!AF71</f>
        <v>0</v>
      </c>
      <c r="AG93" s="13">
        <f>+'RDG bez projekta'!AG71</f>
        <v>0</v>
      </c>
      <c r="AH93" s="13">
        <f>+'RDG bez projekta'!AH71</f>
        <v>0</v>
      </c>
    </row>
    <row r="94" spans="2:34" x14ac:dyDescent="0.2">
      <c r="B94" s="16" t="s">
        <v>59</v>
      </c>
      <c r="C94" s="12">
        <f>+'[1]RDG Albanež'!K28</f>
        <v>0</v>
      </c>
      <c r="D94" s="12">
        <f t="shared" si="26"/>
        <v>0</v>
      </c>
      <c r="E94" s="13">
        <f>+'RDG bez projekta'!E72</f>
        <v>0</v>
      </c>
      <c r="F94" s="13">
        <f>+'RDG bez projekta'!F72</f>
        <v>0</v>
      </c>
      <c r="G94" s="13">
        <f>+'RDG bez projekta'!G72</f>
        <v>0</v>
      </c>
      <c r="H94" s="13">
        <f>+'RDG bez projekta'!H72</f>
        <v>0</v>
      </c>
      <c r="I94" s="13">
        <f>+'RDG bez projekta'!I72</f>
        <v>0</v>
      </c>
      <c r="J94" s="13">
        <f>+'RDG bez projekta'!J72</f>
        <v>0</v>
      </c>
      <c r="K94" s="13">
        <f>+'RDG bez projekta'!K72</f>
        <v>0</v>
      </c>
      <c r="L94" s="13">
        <f>+'RDG bez projekta'!L72</f>
        <v>0</v>
      </c>
      <c r="M94" s="13">
        <f>+'RDG bez projekta'!M72</f>
        <v>0</v>
      </c>
      <c r="N94" s="13">
        <f>+'RDG bez projekta'!N72</f>
        <v>0</v>
      </c>
      <c r="O94" s="13">
        <f>+'RDG bez projekta'!O72</f>
        <v>0</v>
      </c>
      <c r="P94" s="13">
        <f>+'RDG bez projekta'!P72</f>
        <v>0</v>
      </c>
      <c r="Q94" s="13">
        <f>+'RDG bez projekta'!Q72</f>
        <v>0</v>
      </c>
      <c r="R94" s="13">
        <f>+'RDG bez projekta'!R72</f>
        <v>0</v>
      </c>
      <c r="S94" s="13">
        <f>+'RDG bez projekta'!S72</f>
        <v>0</v>
      </c>
      <c r="T94" s="13">
        <f>+'RDG bez projekta'!T72</f>
        <v>0</v>
      </c>
      <c r="U94" s="13">
        <f>+'RDG bez projekta'!U72</f>
        <v>0</v>
      </c>
      <c r="V94" s="13">
        <f>+'RDG bez projekta'!V72</f>
        <v>0</v>
      </c>
      <c r="W94" s="13">
        <f>+'RDG bez projekta'!W72</f>
        <v>0</v>
      </c>
      <c r="X94" s="13">
        <f>+'RDG bez projekta'!X72</f>
        <v>0</v>
      </c>
      <c r="Y94" s="13">
        <f>+'RDG bez projekta'!Y72</f>
        <v>0</v>
      </c>
      <c r="Z94" s="13">
        <f>+'RDG bez projekta'!Z72</f>
        <v>0</v>
      </c>
      <c r="AA94" s="13">
        <f>+'RDG bez projekta'!AA72</f>
        <v>0</v>
      </c>
      <c r="AB94" s="13">
        <f>+'RDG bez projekta'!AB72</f>
        <v>0</v>
      </c>
      <c r="AC94" s="13">
        <f>+'RDG bez projekta'!AC72</f>
        <v>0</v>
      </c>
      <c r="AD94" s="13">
        <f>+'RDG bez projekta'!AD72</f>
        <v>0</v>
      </c>
      <c r="AE94" s="13">
        <f>+'RDG bez projekta'!AE72</f>
        <v>0</v>
      </c>
      <c r="AF94" s="13">
        <f>+'RDG bez projekta'!AF72</f>
        <v>0</v>
      </c>
      <c r="AG94" s="13">
        <f>+'RDG bez projekta'!AG72</f>
        <v>0</v>
      </c>
      <c r="AH94" s="13">
        <f>+'RDG bez projekta'!AH72</f>
        <v>0</v>
      </c>
    </row>
    <row r="95" spans="2:34" x14ac:dyDescent="0.2">
      <c r="B95" s="8" t="s">
        <v>60</v>
      </c>
      <c r="C95" s="12">
        <f>+'[1]RDG Albanež'!K29</f>
        <v>0</v>
      </c>
      <c r="D95" s="12">
        <f t="shared" si="26"/>
        <v>0</v>
      </c>
      <c r="E95" s="17">
        <f>+'RDG bez projekta'!E73</f>
        <v>0</v>
      </c>
      <c r="F95" s="17">
        <f>+'RDG bez projekta'!F73</f>
        <v>0</v>
      </c>
      <c r="G95" s="17">
        <f>+'RDG bez projekta'!G73</f>
        <v>0</v>
      </c>
      <c r="H95" s="17">
        <f>+'RDG bez projekta'!H73</f>
        <v>0</v>
      </c>
      <c r="I95" s="17">
        <f>+'RDG bez projekta'!I73</f>
        <v>0</v>
      </c>
      <c r="J95" s="17">
        <f>+'RDG bez projekta'!J73</f>
        <v>0</v>
      </c>
      <c r="K95" s="17">
        <f>+'RDG bez projekta'!K73</f>
        <v>0</v>
      </c>
      <c r="L95" s="17">
        <f>+'RDG bez projekta'!L73</f>
        <v>0</v>
      </c>
      <c r="M95" s="17">
        <f>+'RDG bez projekta'!M73</f>
        <v>0</v>
      </c>
      <c r="N95" s="17">
        <f>+'RDG bez projekta'!N73</f>
        <v>0</v>
      </c>
      <c r="O95" s="17">
        <f>+'RDG bez projekta'!O73</f>
        <v>0</v>
      </c>
      <c r="P95" s="17">
        <f>+'RDG bez projekta'!P73</f>
        <v>0</v>
      </c>
      <c r="Q95" s="17">
        <f>+'RDG bez projekta'!Q73</f>
        <v>0</v>
      </c>
      <c r="R95" s="17">
        <f>+'RDG bez projekta'!R73</f>
        <v>0</v>
      </c>
      <c r="S95" s="17">
        <f>+'RDG bez projekta'!S73</f>
        <v>0</v>
      </c>
      <c r="T95" s="17">
        <f>+'RDG bez projekta'!T73</f>
        <v>0</v>
      </c>
      <c r="U95" s="17">
        <f>+'RDG bez projekta'!U73</f>
        <v>0</v>
      </c>
      <c r="V95" s="17">
        <f>+'RDG bez projekta'!V73</f>
        <v>0</v>
      </c>
      <c r="W95" s="17">
        <f>+'RDG bez projekta'!W73</f>
        <v>0</v>
      </c>
      <c r="X95" s="17">
        <f>+'RDG bez projekta'!X73</f>
        <v>0</v>
      </c>
      <c r="Y95" s="17">
        <f>+'RDG bez projekta'!Y73</f>
        <v>0</v>
      </c>
      <c r="Z95" s="17">
        <f>+'RDG bez projekta'!Z73</f>
        <v>0</v>
      </c>
      <c r="AA95" s="17">
        <f>+'RDG bez projekta'!AA73</f>
        <v>0</v>
      </c>
      <c r="AB95" s="17">
        <f>+'RDG bez projekta'!AB73</f>
        <v>0</v>
      </c>
      <c r="AC95" s="17">
        <f>+'RDG bez projekta'!AC73</f>
        <v>0</v>
      </c>
      <c r="AD95" s="17">
        <f>+'RDG bez projekta'!AD73</f>
        <v>0</v>
      </c>
      <c r="AE95" s="17">
        <f>+'RDG bez projekta'!AE73</f>
        <v>0</v>
      </c>
      <c r="AF95" s="17">
        <f>+'RDG bez projekta'!AF73</f>
        <v>0</v>
      </c>
      <c r="AG95" s="17">
        <f>+'RDG bez projekta'!AG73</f>
        <v>0</v>
      </c>
      <c r="AH95" s="17">
        <f>+'RDG bez projekta'!AH73</f>
        <v>0</v>
      </c>
    </row>
    <row r="96" spans="2:34" x14ac:dyDescent="0.2">
      <c r="B96" s="8" t="s">
        <v>61</v>
      </c>
      <c r="C96" s="12">
        <f>+'[1]RDG Albanež'!K30</f>
        <v>0</v>
      </c>
      <c r="D96" s="12">
        <f t="shared" si="26"/>
        <v>0</v>
      </c>
      <c r="E96" s="17">
        <f>+'RDG bez projekta'!E74</f>
        <v>0</v>
      </c>
      <c r="F96" s="17">
        <f>+'RDG bez projekta'!F74</f>
        <v>0</v>
      </c>
      <c r="G96" s="17">
        <f>+'RDG bez projekta'!G74</f>
        <v>0</v>
      </c>
      <c r="H96" s="17">
        <f>+'RDG bez projekta'!H74</f>
        <v>0</v>
      </c>
      <c r="I96" s="17">
        <f>+'RDG bez projekta'!I74</f>
        <v>0</v>
      </c>
      <c r="J96" s="17">
        <f>+'RDG bez projekta'!J74</f>
        <v>0</v>
      </c>
      <c r="K96" s="17">
        <f>+'RDG bez projekta'!K74</f>
        <v>0</v>
      </c>
      <c r="L96" s="17">
        <f>+'RDG bez projekta'!L74</f>
        <v>0</v>
      </c>
      <c r="M96" s="17">
        <f>+'RDG bez projekta'!M74</f>
        <v>0</v>
      </c>
      <c r="N96" s="17">
        <f>+'RDG bez projekta'!N74</f>
        <v>0</v>
      </c>
      <c r="O96" s="17">
        <f>+'RDG bez projekta'!O74</f>
        <v>0</v>
      </c>
      <c r="P96" s="17">
        <f>+'RDG bez projekta'!P74</f>
        <v>0</v>
      </c>
      <c r="Q96" s="17">
        <f>+'RDG bez projekta'!Q74</f>
        <v>0</v>
      </c>
      <c r="R96" s="17">
        <f>+'RDG bez projekta'!R74</f>
        <v>0</v>
      </c>
      <c r="S96" s="17">
        <f>+'RDG bez projekta'!S74</f>
        <v>0</v>
      </c>
      <c r="T96" s="17">
        <f>+'RDG bez projekta'!T74</f>
        <v>0</v>
      </c>
      <c r="U96" s="17">
        <f>+'RDG bez projekta'!U74</f>
        <v>0</v>
      </c>
      <c r="V96" s="17">
        <f>+'RDG bez projekta'!V74</f>
        <v>0</v>
      </c>
      <c r="W96" s="17">
        <f>+'RDG bez projekta'!W74</f>
        <v>0</v>
      </c>
      <c r="X96" s="17">
        <f>+'RDG bez projekta'!X74</f>
        <v>0</v>
      </c>
      <c r="Y96" s="17">
        <f>+'RDG bez projekta'!Y74</f>
        <v>0</v>
      </c>
      <c r="Z96" s="17">
        <f>+'RDG bez projekta'!Z74</f>
        <v>0</v>
      </c>
      <c r="AA96" s="17">
        <f>+'RDG bez projekta'!AA74</f>
        <v>0</v>
      </c>
      <c r="AB96" s="17">
        <f>+'RDG bez projekta'!AB74</f>
        <v>0</v>
      </c>
      <c r="AC96" s="17">
        <f>+'RDG bez projekta'!AC74</f>
        <v>0</v>
      </c>
      <c r="AD96" s="17">
        <f>+'RDG bez projekta'!AD74</f>
        <v>0</v>
      </c>
      <c r="AE96" s="17">
        <f>+'RDG bez projekta'!AE74</f>
        <v>0</v>
      </c>
      <c r="AF96" s="17">
        <f>+'RDG bez projekta'!AF74</f>
        <v>0</v>
      </c>
      <c r="AG96" s="17">
        <f>+'RDG bez projekta'!AG74</f>
        <v>0</v>
      </c>
      <c r="AH96" s="17">
        <f>+'RDG bez projekta'!AH74</f>
        <v>0</v>
      </c>
    </row>
    <row r="97" spans="1:34" x14ac:dyDescent="0.2">
      <c r="B97" s="8" t="s">
        <v>62</v>
      </c>
      <c r="C97" s="9">
        <f t="shared" ref="C97:AH97" si="27">+C69+C86+C93+C95</f>
        <v>7993291</v>
      </c>
      <c r="D97" s="9">
        <f t="shared" si="27"/>
        <v>8018738.2037156802</v>
      </c>
      <c r="E97" s="10">
        <f t="shared" si="27"/>
        <v>8044185.4074313622</v>
      </c>
      <c r="F97" s="10">
        <f t="shared" si="27"/>
        <v>8069632.6111470433</v>
      </c>
      <c r="G97" s="10">
        <f t="shared" si="27"/>
        <v>8095079.8148627253</v>
      </c>
      <c r="H97" s="10">
        <f t="shared" si="27"/>
        <v>13497971.285250342</v>
      </c>
      <c r="I97" s="10">
        <f t="shared" si="27"/>
        <v>19032768.276796065</v>
      </c>
      <c r="J97" s="10">
        <f t="shared" si="27"/>
        <v>19061915.047622278</v>
      </c>
      <c r="K97" s="10">
        <f t="shared" si="27"/>
        <v>19067680.929067452</v>
      </c>
      <c r="L97" s="10">
        <f t="shared" si="27"/>
        <v>19073470.280968562</v>
      </c>
      <c r="M97" s="10">
        <f t="shared" si="27"/>
        <v>19079283.22067789</v>
      </c>
      <c r="N97" s="10">
        <f t="shared" si="27"/>
        <v>19085119.866134476</v>
      </c>
      <c r="O97" s="10">
        <f t="shared" si="27"/>
        <v>19090980.335867058</v>
      </c>
      <c r="P97" s="10">
        <f t="shared" si="27"/>
        <v>19096864.748997014</v>
      </c>
      <c r="Q97" s="10">
        <f t="shared" si="27"/>
        <v>19102773.22524133</v>
      </c>
      <c r="R97" s="10">
        <f t="shared" si="27"/>
        <v>19108705.884915583</v>
      </c>
      <c r="S97" s="10">
        <f t="shared" si="27"/>
        <v>19114662.848936912</v>
      </c>
      <c r="T97" s="10">
        <f t="shared" si="27"/>
        <v>19120644.238827065</v>
      </c>
      <c r="U97" s="10">
        <f t="shared" si="27"/>
        <v>19126650.176715381</v>
      </c>
      <c r="V97" s="10">
        <f t="shared" si="27"/>
        <v>19132680.785341844</v>
      </c>
      <c r="W97" s="10">
        <f t="shared" si="27"/>
        <v>20243069.521399014</v>
      </c>
      <c r="X97" s="10">
        <f t="shared" si="27"/>
        <v>19144816.508840773</v>
      </c>
      <c r="Y97" s="10">
        <f t="shared" si="27"/>
        <v>19150921.872273996</v>
      </c>
      <c r="Z97" s="10">
        <f t="shared" si="27"/>
        <v>19157052.403573107</v>
      </c>
      <c r="AA97" s="10">
        <f t="shared" si="27"/>
        <v>19163208.22857742</v>
      </c>
      <c r="AB97" s="10">
        <f t="shared" si="27"/>
        <v>19169389.473755468</v>
      </c>
      <c r="AC97" s="10">
        <f t="shared" si="27"/>
        <v>19175596.26620812</v>
      </c>
      <c r="AD97" s="10">
        <f t="shared" si="27"/>
        <v>19181828.73367174</v>
      </c>
      <c r="AE97" s="10">
        <f t="shared" si="27"/>
        <v>19188087.004521392</v>
      </c>
      <c r="AF97" s="10">
        <f t="shared" si="27"/>
        <v>19194371.207774006</v>
      </c>
      <c r="AG97" s="10">
        <f t="shared" si="27"/>
        <v>19200681.473091595</v>
      </c>
      <c r="AH97" s="10">
        <f t="shared" si="27"/>
        <v>19207017.930784483</v>
      </c>
    </row>
    <row r="98" spans="1:34" x14ac:dyDescent="0.2">
      <c r="B98" s="8" t="s">
        <v>63</v>
      </c>
      <c r="C98" s="9">
        <f t="shared" ref="C98:AH98" si="28">+C75+C90+C94+C96</f>
        <v>7991245</v>
      </c>
      <c r="D98" s="9">
        <f t="shared" si="28"/>
        <v>8016692.2037156783</v>
      </c>
      <c r="E98" s="10">
        <f t="shared" si="28"/>
        <v>8042139.4074313566</v>
      </c>
      <c r="F98" s="10">
        <f t="shared" si="28"/>
        <v>8067586.6111470433</v>
      </c>
      <c r="G98" s="10">
        <f t="shared" si="28"/>
        <v>8093033.8148627253</v>
      </c>
      <c r="H98" s="10">
        <f t="shared" si="28"/>
        <v>13495925.285250342</v>
      </c>
      <c r="I98" s="10">
        <f t="shared" si="28"/>
        <v>19030722.276796058</v>
      </c>
      <c r="J98" s="10">
        <f t="shared" si="28"/>
        <v>19059869.047622267</v>
      </c>
      <c r="K98" s="10">
        <f t="shared" si="28"/>
        <v>19065634.929067444</v>
      </c>
      <c r="L98" s="10">
        <f t="shared" si="28"/>
        <v>19071424.280968562</v>
      </c>
      <c r="M98" s="10">
        <f t="shared" si="28"/>
        <v>19077237.220677879</v>
      </c>
      <c r="N98" s="10">
        <f t="shared" si="28"/>
        <v>19083073.866134465</v>
      </c>
      <c r="O98" s="10">
        <f t="shared" si="28"/>
        <v>19088934.335867051</v>
      </c>
      <c r="P98" s="10">
        <f t="shared" si="28"/>
        <v>19094818.748997003</v>
      </c>
      <c r="Q98" s="10">
        <f t="shared" si="28"/>
        <v>19100727.225241333</v>
      </c>
      <c r="R98" s="10">
        <f t="shared" si="28"/>
        <v>19106659.884915575</v>
      </c>
      <c r="S98" s="10">
        <f t="shared" si="28"/>
        <v>19112616.848936904</v>
      </c>
      <c r="T98" s="10">
        <f t="shared" si="28"/>
        <v>19118598.238827072</v>
      </c>
      <c r="U98" s="10">
        <f t="shared" si="28"/>
        <v>19124604.176715374</v>
      </c>
      <c r="V98" s="10">
        <f t="shared" si="28"/>
        <v>19130634.78534184</v>
      </c>
      <c r="W98" s="10">
        <f t="shared" si="28"/>
        <v>20241023.52139901</v>
      </c>
      <c r="X98" s="10">
        <f t="shared" si="28"/>
        <v>19142770.508840773</v>
      </c>
      <c r="Y98" s="10">
        <f t="shared" si="28"/>
        <v>19148875.872273996</v>
      </c>
      <c r="Z98" s="10">
        <f t="shared" si="28"/>
        <v>19155006.403573118</v>
      </c>
      <c r="AA98" s="10">
        <f t="shared" si="28"/>
        <v>19161162.228577428</v>
      </c>
      <c r="AB98" s="10">
        <f t="shared" si="28"/>
        <v>19167343.473755464</v>
      </c>
      <c r="AC98" s="10">
        <f t="shared" si="28"/>
        <v>19173550.26620812</v>
      </c>
      <c r="AD98" s="10">
        <f t="shared" si="28"/>
        <v>19179782.733671732</v>
      </c>
      <c r="AE98" s="10">
        <f t="shared" si="28"/>
        <v>19186041.004521392</v>
      </c>
      <c r="AF98" s="10">
        <f t="shared" si="28"/>
        <v>19192325.207774021</v>
      </c>
      <c r="AG98" s="10">
        <f t="shared" si="28"/>
        <v>19198635.473091599</v>
      </c>
      <c r="AH98" s="10">
        <f t="shared" si="28"/>
        <v>19204971.930784486</v>
      </c>
    </row>
    <row r="99" spans="1:34" x14ac:dyDescent="0.2">
      <c r="B99" s="18" t="s">
        <v>64</v>
      </c>
      <c r="C99" s="9">
        <f>+C97-C98</f>
        <v>2046</v>
      </c>
      <c r="D99" s="9">
        <f>+D97-D98</f>
        <v>2046.0000000018626</v>
      </c>
      <c r="E99" s="19">
        <f t="shared" ref="E99:AH99" si="29">+E97-E98</f>
        <v>2046.0000000055879</v>
      </c>
      <c r="F99" s="19">
        <f t="shared" si="29"/>
        <v>2046</v>
      </c>
      <c r="G99" s="19">
        <f t="shared" si="29"/>
        <v>2046</v>
      </c>
      <c r="H99" s="19">
        <f t="shared" si="29"/>
        <v>2046</v>
      </c>
      <c r="I99" s="19">
        <f t="shared" si="29"/>
        <v>2046.0000000074506</v>
      </c>
      <c r="J99" s="19">
        <f t="shared" si="29"/>
        <v>2046.0000000111759</v>
      </c>
      <c r="K99" s="19">
        <f t="shared" si="29"/>
        <v>2046.0000000074506</v>
      </c>
      <c r="L99" s="19">
        <f t="shared" si="29"/>
        <v>2046</v>
      </c>
      <c r="M99" s="19">
        <f t="shared" si="29"/>
        <v>2046.0000000111759</v>
      </c>
      <c r="N99" s="19">
        <f t="shared" si="29"/>
        <v>2046.0000000111759</v>
      </c>
      <c r="O99" s="19">
        <f t="shared" si="29"/>
        <v>2046.0000000074506</v>
      </c>
      <c r="P99" s="19">
        <f t="shared" si="29"/>
        <v>2046.0000000111759</v>
      </c>
      <c r="Q99" s="19">
        <f t="shared" si="29"/>
        <v>2045.9999999962747</v>
      </c>
      <c r="R99" s="19">
        <f t="shared" si="29"/>
        <v>2046.0000000074506</v>
      </c>
      <c r="S99" s="19">
        <f t="shared" si="29"/>
        <v>2046.0000000074506</v>
      </c>
      <c r="T99" s="19">
        <f t="shared" si="29"/>
        <v>2045.9999999925494</v>
      </c>
      <c r="U99" s="19">
        <f t="shared" si="29"/>
        <v>2046.0000000074506</v>
      </c>
      <c r="V99" s="19">
        <f t="shared" si="29"/>
        <v>2046.0000000037253</v>
      </c>
      <c r="W99" s="19">
        <f t="shared" si="29"/>
        <v>2046.0000000037253</v>
      </c>
      <c r="X99" s="19">
        <f t="shared" si="29"/>
        <v>2046</v>
      </c>
      <c r="Y99" s="19">
        <f t="shared" si="29"/>
        <v>2046</v>
      </c>
      <c r="Z99" s="19">
        <f t="shared" si="29"/>
        <v>2045.9999999888241</v>
      </c>
      <c r="AA99" s="19">
        <f t="shared" si="29"/>
        <v>2045.9999999925494</v>
      </c>
      <c r="AB99" s="19">
        <f t="shared" si="29"/>
        <v>2046.0000000037253</v>
      </c>
      <c r="AC99" s="19">
        <f t="shared" si="29"/>
        <v>2046</v>
      </c>
      <c r="AD99" s="19">
        <f t="shared" si="29"/>
        <v>2046.0000000074506</v>
      </c>
      <c r="AE99" s="19">
        <f t="shared" si="29"/>
        <v>2046</v>
      </c>
      <c r="AF99" s="19">
        <f t="shared" si="29"/>
        <v>2045.9999999850988</v>
      </c>
      <c r="AG99" s="19">
        <f t="shared" si="29"/>
        <v>2045.9999999962747</v>
      </c>
      <c r="AH99" s="19">
        <f t="shared" si="29"/>
        <v>2045.9999999962747</v>
      </c>
    </row>
    <row r="100" spans="1:34" x14ac:dyDescent="0.2">
      <c r="B100" s="11" t="s">
        <v>65</v>
      </c>
      <c r="C100" s="12">
        <f>+C99</f>
        <v>2046</v>
      </c>
      <c r="D100" s="12">
        <f>+D99</f>
        <v>2046.0000000018626</v>
      </c>
      <c r="E100" s="13">
        <f t="shared" ref="E100:AH100" si="30">+E99</f>
        <v>2046.0000000055879</v>
      </c>
      <c r="F100" s="13">
        <f t="shared" si="30"/>
        <v>2046</v>
      </c>
      <c r="G100" s="13">
        <f t="shared" si="30"/>
        <v>2046</v>
      </c>
      <c r="H100" s="13">
        <f t="shared" si="30"/>
        <v>2046</v>
      </c>
      <c r="I100" s="13">
        <f t="shared" si="30"/>
        <v>2046.0000000074506</v>
      </c>
      <c r="J100" s="13">
        <f t="shared" si="30"/>
        <v>2046.0000000111759</v>
      </c>
      <c r="K100" s="13">
        <f t="shared" si="30"/>
        <v>2046.0000000074506</v>
      </c>
      <c r="L100" s="13">
        <f t="shared" si="30"/>
        <v>2046</v>
      </c>
      <c r="M100" s="13">
        <f t="shared" si="30"/>
        <v>2046.0000000111759</v>
      </c>
      <c r="N100" s="13">
        <f t="shared" si="30"/>
        <v>2046.0000000111759</v>
      </c>
      <c r="O100" s="13">
        <f t="shared" si="30"/>
        <v>2046.0000000074506</v>
      </c>
      <c r="P100" s="13">
        <f t="shared" si="30"/>
        <v>2046.0000000111759</v>
      </c>
      <c r="Q100" s="13">
        <f t="shared" si="30"/>
        <v>2045.9999999962747</v>
      </c>
      <c r="R100" s="13">
        <f t="shared" si="30"/>
        <v>2046.0000000074506</v>
      </c>
      <c r="S100" s="13">
        <f t="shared" si="30"/>
        <v>2046.0000000074506</v>
      </c>
      <c r="T100" s="13">
        <f t="shared" si="30"/>
        <v>2045.9999999925494</v>
      </c>
      <c r="U100" s="13">
        <f t="shared" si="30"/>
        <v>2046.0000000074506</v>
      </c>
      <c r="V100" s="13">
        <f t="shared" si="30"/>
        <v>2046.0000000037253</v>
      </c>
      <c r="W100" s="13">
        <f t="shared" si="30"/>
        <v>2046.0000000037253</v>
      </c>
      <c r="X100" s="13">
        <f t="shared" si="30"/>
        <v>2046</v>
      </c>
      <c r="Y100" s="13">
        <f t="shared" si="30"/>
        <v>2046</v>
      </c>
      <c r="Z100" s="13">
        <f t="shared" si="30"/>
        <v>2045.9999999888241</v>
      </c>
      <c r="AA100" s="13">
        <f t="shared" si="30"/>
        <v>2045.9999999925494</v>
      </c>
      <c r="AB100" s="13">
        <f t="shared" si="30"/>
        <v>2046.0000000037253</v>
      </c>
      <c r="AC100" s="13">
        <f t="shared" si="30"/>
        <v>2046</v>
      </c>
      <c r="AD100" s="13">
        <f t="shared" si="30"/>
        <v>2046.0000000074506</v>
      </c>
      <c r="AE100" s="13">
        <f t="shared" si="30"/>
        <v>2046</v>
      </c>
      <c r="AF100" s="13">
        <f t="shared" si="30"/>
        <v>2045.9999999850988</v>
      </c>
      <c r="AG100" s="13">
        <f t="shared" si="30"/>
        <v>2045.9999999962747</v>
      </c>
      <c r="AH100" s="13">
        <f t="shared" si="30"/>
        <v>2045.9999999962747</v>
      </c>
    </row>
    <row r="101" spans="1:34" x14ac:dyDescent="0.2">
      <c r="B101" s="11" t="s">
        <v>66</v>
      </c>
      <c r="C101" s="9"/>
      <c r="D101" s="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</row>
    <row r="102" spans="1:34" x14ac:dyDescent="0.2">
      <c r="B102" s="8" t="s">
        <v>67</v>
      </c>
      <c r="C102" s="9">
        <f>+'[1]RDG Albanež'!K36</f>
        <v>0</v>
      </c>
      <c r="D102" s="9">
        <f>+C102</f>
        <v>0</v>
      </c>
      <c r="E102" s="10">
        <f t="shared" ref="E102:AH102" si="31">+D102</f>
        <v>0</v>
      </c>
      <c r="F102" s="10">
        <f t="shared" si="31"/>
        <v>0</v>
      </c>
      <c r="G102" s="10">
        <f t="shared" si="31"/>
        <v>0</v>
      </c>
      <c r="H102" s="10">
        <f t="shared" si="31"/>
        <v>0</v>
      </c>
      <c r="I102" s="10">
        <f t="shared" si="31"/>
        <v>0</v>
      </c>
      <c r="J102" s="10">
        <f t="shared" si="31"/>
        <v>0</v>
      </c>
      <c r="K102" s="10">
        <f t="shared" si="31"/>
        <v>0</v>
      </c>
      <c r="L102" s="10">
        <f t="shared" si="31"/>
        <v>0</v>
      </c>
      <c r="M102" s="10">
        <f t="shared" si="31"/>
        <v>0</v>
      </c>
      <c r="N102" s="10">
        <f t="shared" si="31"/>
        <v>0</v>
      </c>
      <c r="O102" s="10">
        <f t="shared" si="31"/>
        <v>0</v>
      </c>
      <c r="P102" s="10">
        <f t="shared" si="31"/>
        <v>0</v>
      </c>
      <c r="Q102" s="10">
        <f t="shared" si="31"/>
        <v>0</v>
      </c>
      <c r="R102" s="10">
        <f t="shared" si="31"/>
        <v>0</v>
      </c>
      <c r="S102" s="10">
        <f t="shared" si="31"/>
        <v>0</v>
      </c>
      <c r="T102" s="10">
        <f t="shared" si="31"/>
        <v>0</v>
      </c>
      <c r="U102" s="10">
        <f t="shared" si="31"/>
        <v>0</v>
      </c>
      <c r="V102" s="10">
        <f t="shared" si="31"/>
        <v>0</v>
      </c>
      <c r="W102" s="10">
        <f t="shared" si="31"/>
        <v>0</v>
      </c>
      <c r="X102" s="10">
        <f t="shared" si="31"/>
        <v>0</v>
      </c>
      <c r="Y102" s="10">
        <f t="shared" si="31"/>
        <v>0</v>
      </c>
      <c r="Z102" s="10">
        <f t="shared" si="31"/>
        <v>0</v>
      </c>
      <c r="AA102" s="10">
        <f t="shared" si="31"/>
        <v>0</v>
      </c>
      <c r="AB102" s="10">
        <f t="shared" si="31"/>
        <v>0</v>
      </c>
      <c r="AC102" s="10">
        <f t="shared" si="31"/>
        <v>0</v>
      </c>
      <c r="AD102" s="10">
        <f t="shared" si="31"/>
        <v>0</v>
      </c>
      <c r="AE102" s="10">
        <f t="shared" si="31"/>
        <v>0</v>
      </c>
      <c r="AF102" s="10">
        <f t="shared" si="31"/>
        <v>0</v>
      </c>
      <c r="AG102" s="10">
        <f t="shared" si="31"/>
        <v>0</v>
      </c>
      <c r="AH102" s="10">
        <f t="shared" si="31"/>
        <v>0</v>
      </c>
    </row>
    <row r="103" spans="1:34" x14ac:dyDescent="0.2">
      <c r="B103" s="8" t="s">
        <v>68</v>
      </c>
      <c r="C103" s="9">
        <f>+C99-C102</f>
        <v>2046</v>
      </c>
      <c r="D103" s="9">
        <f>+D99-D102</f>
        <v>2046.0000000018626</v>
      </c>
      <c r="E103" s="10">
        <f t="shared" ref="E103:AH103" si="32">+E99-E102</f>
        <v>2046.0000000055879</v>
      </c>
      <c r="F103" s="10">
        <f t="shared" si="32"/>
        <v>2046</v>
      </c>
      <c r="G103" s="10">
        <f t="shared" si="32"/>
        <v>2046</v>
      </c>
      <c r="H103" s="10">
        <f t="shared" si="32"/>
        <v>2046</v>
      </c>
      <c r="I103" s="10">
        <f t="shared" si="32"/>
        <v>2046.0000000074506</v>
      </c>
      <c r="J103" s="10">
        <f t="shared" si="32"/>
        <v>2046.0000000111759</v>
      </c>
      <c r="K103" s="10">
        <f t="shared" si="32"/>
        <v>2046.0000000074506</v>
      </c>
      <c r="L103" s="10">
        <f t="shared" si="32"/>
        <v>2046</v>
      </c>
      <c r="M103" s="10">
        <f t="shared" si="32"/>
        <v>2046.0000000111759</v>
      </c>
      <c r="N103" s="10">
        <f t="shared" si="32"/>
        <v>2046.0000000111759</v>
      </c>
      <c r="O103" s="10">
        <f t="shared" si="32"/>
        <v>2046.0000000074506</v>
      </c>
      <c r="P103" s="10">
        <f t="shared" si="32"/>
        <v>2046.0000000111759</v>
      </c>
      <c r="Q103" s="10">
        <f t="shared" si="32"/>
        <v>2045.9999999962747</v>
      </c>
      <c r="R103" s="10">
        <f t="shared" si="32"/>
        <v>2046.0000000074506</v>
      </c>
      <c r="S103" s="10">
        <f t="shared" si="32"/>
        <v>2046.0000000074506</v>
      </c>
      <c r="T103" s="10">
        <f t="shared" si="32"/>
        <v>2045.9999999925494</v>
      </c>
      <c r="U103" s="10">
        <f t="shared" si="32"/>
        <v>2046.0000000074506</v>
      </c>
      <c r="V103" s="10">
        <f t="shared" si="32"/>
        <v>2046.0000000037253</v>
      </c>
      <c r="W103" s="10">
        <f t="shared" si="32"/>
        <v>2046.0000000037253</v>
      </c>
      <c r="X103" s="10">
        <f t="shared" si="32"/>
        <v>2046</v>
      </c>
      <c r="Y103" s="10">
        <f t="shared" si="32"/>
        <v>2046</v>
      </c>
      <c r="Z103" s="10">
        <f t="shared" si="32"/>
        <v>2045.9999999888241</v>
      </c>
      <c r="AA103" s="10">
        <f t="shared" si="32"/>
        <v>2045.9999999925494</v>
      </c>
      <c r="AB103" s="10">
        <f t="shared" si="32"/>
        <v>2046.0000000037253</v>
      </c>
      <c r="AC103" s="10">
        <f t="shared" si="32"/>
        <v>2046</v>
      </c>
      <c r="AD103" s="10">
        <f t="shared" si="32"/>
        <v>2046.0000000074506</v>
      </c>
      <c r="AE103" s="10">
        <f t="shared" si="32"/>
        <v>2046</v>
      </c>
      <c r="AF103" s="10">
        <f t="shared" si="32"/>
        <v>2045.9999999850988</v>
      </c>
      <c r="AG103" s="10">
        <f t="shared" si="32"/>
        <v>2045.9999999962747</v>
      </c>
      <c r="AH103" s="10">
        <f t="shared" si="32"/>
        <v>2045.9999999962747</v>
      </c>
    </row>
    <row r="104" spans="1:34" x14ac:dyDescent="0.2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6" spans="1:34" outlineLevel="1" x14ac:dyDescent="0.2">
      <c r="A106" s="22"/>
      <c r="B106" s="23" t="s">
        <v>84</v>
      </c>
      <c r="C106" s="24">
        <v>2018</v>
      </c>
      <c r="D106" s="24">
        <v>2019</v>
      </c>
      <c r="E106" s="25">
        <v>2020</v>
      </c>
      <c r="F106" s="25">
        <v>2021</v>
      </c>
      <c r="G106" s="25">
        <v>2022</v>
      </c>
      <c r="H106" s="25">
        <v>2023</v>
      </c>
      <c r="I106" s="25">
        <v>2024</v>
      </c>
      <c r="J106" s="25">
        <v>2025</v>
      </c>
      <c r="K106" s="25">
        <v>2026</v>
      </c>
      <c r="L106" s="25">
        <v>2027</v>
      </c>
      <c r="M106" s="25">
        <v>2028</v>
      </c>
      <c r="N106" s="25">
        <v>2029</v>
      </c>
      <c r="O106" s="25">
        <v>2030</v>
      </c>
      <c r="P106" s="25">
        <v>2031</v>
      </c>
      <c r="Q106" s="25">
        <v>2032</v>
      </c>
      <c r="R106" s="25">
        <v>2033</v>
      </c>
      <c r="S106" s="25">
        <v>2034</v>
      </c>
      <c r="T106" s="25">
        <v>2035</v>
      </c>
      <c r="U106" s="25">
        <v>2036</v>
      </c>
      <c r="V106" s="25">
        <v>2037</v>
      </c>
      <c r="W106" s="25">
        <v>2038</v>
      </c>
      <c r="X106" s="25">
        <v>2039</v>
      </c>
      <c r="Y106" s="25">
        <v>2040</v>
      </c>
      <c r="Z106" s="25">
        <v>2041</v>
      </c>
      <c r="AA106" s="25">
        <v>2042</v>
      </c>
      <c r="AB106" s="25">
        <v>2043</v>
      </c>
      <c r="AC106" s="25">
        <v>2044</v>
      </c>
      <c r="AD106" s="25">
        <v>2045</v>
      </c>
      <c r="AE106" s="25">
        <v>2046</v>
      </c>
      <c r="AF106" s="25">
        <v>2047</v>
      </c>
      <c r="AG106" s="25">
        <v>2048</v>
      </c>
      <c r="AH106" s="25">
        <v>2049</v>
      </c>
    </row>
    <row r="107" spans="1:34" outlineLevel="1" x14ac:dyDescent="0.2">
      <c r="A107" s="22"/>
      <c r="B107" s="26" t="s">
        <v>70</v>
      </c>
      <c r="C107" s="27">
        <f>+'[1]Količine,SG18052020'!D184+'[1]Količine,SG18052020'!D185</f>
        <v>196565.27628277088</v>
      </c>
      <c r="D107" s="27">
        <f>+'[1]Količine,SG18052020'!E184+'[1]Količine,SG18052020'!E185</f>
        <v>196530.53104919675</v>
      </c>
      <c r="E107" s="27">
        <f>+'[1]Količine,SG18052020'!F184+'[1]Količine,SG18052020'!F185</f>
        <v>196495.78581562263</v>
      </c>
      <c r="F107" s="27">
        <f>+'[1]Količine,SG18052020'!G184+'[1]Količine,SG18052020'!G185</f>
        <v>196461.0405820485</v>
      </c>
      <c r="G107" s="27">
        <f>+'[1]Količine,SG18052020'!H184+'[1]Količine,SG18052020'!H185</f>
        <v>196426.29534847441</v>
      </c>
      <c r="H107" s="27">
        <f>+'[1]Količine,SG18052020'!I184+'[1]Količine,SG18052020'!I185</f>
        <v>196391.55011490028</v>
      </c>
      <c r="I107" s="27">
        <f>+'[1]Količine,SG18052020'!J184+'[1]Količine,SG18052020'!J185</f>
        <v>196356.80488132616</v>
      </c>
      <c r="J107" s="27">
        <f>+'[1]Količine,SG18052020'!K184+'[1]Količine,SG18052020'!K185</f>
        <v>195568.04457853505</v>
      </c>
      <c r="K107" s="27">
        <f>+'[1]Količine,SG18052020'!L184+'[1]Količine,SG18052020'!L185</f>
        <v>195209.86620988979</v>
      </c>
      <c r="L107" s="27">
        <f>+'[1]Količine,SG18052020'!M184+'[1]Količine,SG18052020'!M185</f>
        <v>194851.68784124454</v>
      </c>
      <c r="M107" s="27">
        <f>+'[1]Količine,SG18052020'!N184+'[1]Količine,SG18052020'!N185</f>
        <v>194493.50947259925</v>
      </c>
      <c r="N107" s="27">
        <f>+'[1]Količine,SG18052020'!O184+'[1]Količine,SG18052020'!O185</f>
        <v>194135.331103954</v>
      </c>
      <c r="O107" s="27">
        <f>+'[1]Količine,SG18052020'!P184+'[1]Količine,SG18052020'!P185</f>
        <v>193777.15273530874</v>
      </c>
      <c r="P107" s="27">
        <f>+'[1]Količine,SG18052020'!Q184+'[1]Količine,SG18052020'!Q185</f>
        <v>193418.97436666349</v>
      </c>
      <c r="Q107" s="27">
        <f>+'[1]Količine,SG18052020'!R184+'[1]Količine,SG18052020'!R185</f>
        <v>193060.79599801818</v>
      </c>
      <c r="R107" s="27">
        <f>+'[1]Količine,SG18052020'!S184+'[1]Količine,SG18052020'!S185</f>
        <v>192702.61762937295</v>
      </c>
      <c r="S107" s="27">
        <f>+'[1]Količine,SG18052020'!T184+'[1]Količine,SG18052020'!T185</f>
        <v>192344.43926072767</v>
      </c>
      <c r="T107" s="27">
        <f>+'[1]Količine,SG18052020'!U184+'[1]Količine,SG18052020'!U185</f>
        <v>191986.26089208241</v>
      </c>
      <c r="U107" s="27">
        <f>+'[1]Količine,SG18052020'!V184+'[1]Količine,SG18052020'!V185</f>
        <v>191628.08252343713</v>
      </c>
      <c r="V107" s="27">
        <f>+'[1]Količine,SG18052020'!W184+'[1]Količine,SG18052020'!W185</f>
        <v>191269.90415479188</v>
      </c>
      <c r="W107" s="27">
        <f>+'[1]Količine,SG18052020'!X184+'[1]Količine,SG18052020'!X185</f>
        <v>190911.72578614662</v>
      </c>
      <c r="X107" s="27">
        <f>+'[1]Količine,SG18052020'!Y184+'[1]Količine,SG18052020'!Y185</f>
        <v>190553.54741750137</v>
      </c>
      <c r="Y107" s="27">
        <f>+'[1]Količine,SG18052020'!Z184+'[1]Količine,SG18052020'!Z185</f>
        <v>190195.36904885608</v>
      </c>
      <c r="Z107" s="27">
        <f>+'[1]Količine,SG18052020'!AA184+'[1]Količine,SG18052020'!AA185</f>
        <v>189837.19068021083</v>
      </c>
      <c r="AA107" s="27">
        <f>+'[1]Količine,SG18052020'!AB184+'[1]Količine,SG18052020'!AB185</f>
        <v>189479.01231156557</v>
      </c>
      <c r="AB107" s="27">
        <f>+'[1]Količine,SG18052020'!AC184+'[1]Količine,SG18052020'!AC185</f>
        <v>189120.83394292032</v>
      </c>
      <c r="AC107" s="27">
        <f>+'[1]Količine,SG18052020'!AD184+'[1]Količine,SG18052020'!AD185</f>
        <v>188762.65557427504</v>
      </c>
      <c r="AD107" s="27">
        <f>+'[1]Količine,SG18052020'!AE184+'[1]Količine,SG18052020'!AE185</f>
        <v>188404.47720562975</v>
      </c>
      <c r="AE107" s="27">
        <f>+'[1]Količine,SG18052020'!AF184+'[1]Količine,SG18052020'!AF185</f>
        <v>188046.2988369845</v>
      </c>
      <c r="AF107" s="27">
        <f>+'[1]Količine,SG18052020'!AG184+'[1]Količine,SG18052020'!AG185</f>
        <v>187688.12046833924</v>
      </c>
      <c r="AG107" s="27">
        <f>+'[1]Količine,SG18052020'!AH184+'[1]Količine,SG18052020'!AH185</f>
        <v>187329.94209969399</v>
      </c>
      <c r="AH107" s="27">
        <f>+'[1]Količine,SG18052020'!AI184+'[1]Količine,SG18052020'!AI185</f>
        <v>186971.7637310487</v>
      </c>
    </row>
    <row r="108" spans="1:34" outlineLevel="1" x14ac:dyDescent="0.2">
      <c r="A108" s="22"/>
      <c r="B108" s="29" t="s">
        <v>71</v>
      </c>
      <c r="C108" s="27">
        <f>+'[1]Količine,SG18052020'!D186+'[1]Količine,SG18052020'!D187</f>
        <v>398822.62619246566</v>
      </c>
      <c r="D108" s="27">
        <f>+'[1]Količine,SG18052020'!E186+'[1]Količine,SG18052020'!E187</f>
        <v>402247.81059872184</v>
      </c>
      <c r="E108" s="27">
        <f>+'[1]Količine,SG18052020'!F186+'[1]Količine,SG18052020'!F187</f>
        <v>405672.99500497809</v>
      </c>
      <c r="F108" s="27">
        <f>+'[1]Količine,SG18052020'!G186+'[1]Količine,SG18052020'!G187</f>
        <v>409098.17941123422</v>
      </c>
      <c r="G108" s="27">
        <f>+'[1]Količine,SG18052020'!H186+'[1]Količine,SG18052020'!H187</f>
        <v>412523.3638174904</v>
      </c>
      <c r="H108" s="27">
        <f>+'[1]Količine,SG18052020'!I186+'[1]Količine,SG18052020'!I187</f>
        <v>415948.54822374659</v>
      </c>
      <c r="I108" s="27">
        <f>+'[1]Količine,SG18052020'!J186+'[1]Količine,SG18052020'!J187</f>
        <v>419373.73263000284</v>
      </c>
      <c r="J108" s="27">
        <f>+'[1]Količine,SG18052020'!K186+'[1]Količine,SG18052020'!K187</f>
        <v>422798.91703625896</v>
      </c>
      <c r="K108" s="27">
        <f>+'[1]Količine,SG18052020'!L186+'[1]Količine,SG18052020'!L187</f>
        <v>423323.04311780742</v>
      </c>
      <c r="L108" s="27">
        <f>+'[1]Količine,SG18052020'!M186+'[1]Količine,SG18052020'!M187</f>
        <v>423847.16919935588</v>
      </c>
      <c r="M108" s="27">
        <f>+'[1]Količine,SG18052020'!N186+'[1]Količine,SG18052020'!N187</f>
        <v>424371.29528090433</v>
      </c>
      <c r="N108" s="27">
        <f>+'[1]Količine,SG18052020'!O186+'[1]Količine,SG18052020'!O187</f>
        <v>424895.42136245279</v>
      </c>
      <c r="O108" s="27">
        <f>+'[1]Količine,SG18052020'!P186+'[1]Količine,SG18052020'!P187</f>
        <v>425419.54744400125</v>
      </c>
      <c r="P108" s="27">
        <f>+'[1]Količine,SG18052020'!Q186+'[1]Količine,SG18052020'!Q187</f>
        <v>425943.6735255497</v>
      </c>
      <c r="Q108" s="27">
        <f>+'[1]Količine,SG18052020'!R186+'[1]Količine,SG18052020'!R187</f>
        <v>426467.7996070981</v>
      </c>
      <c r="R108" s="27">
        <f>+'[1]Količine,SG18052020'!S186+'[1]Količine,SG18052020'!S187</f>
        <v>426991.92568864656</v>
      </c>
      <c r="S108" s="27">
        <f>+'[1]Količine,SG18052020'!T186+'[1]Količine,SG18052020'!T187</f>
        <v>427516.05177019502</v>
      </c>
      <c r="T108" s="27">
        <f>+'[1]Količine,SG18052020'!U186+'[1]Količine,SG18052020'!U187</f>
        <v>428040.17785174341</v>
      </c>
      <c r="U108" s="27">
        <f>+'[1]Količine,SG18052020'!V186+'[1]Količine,SG18052020'!V187</f>
        <v>428564.30393329187</v>
      </c>
      <c r="V108" s="27">
        <f>+'[1]Količine,SG18052020'!W186+'[1]Količine,SG18052020'!W187</f>
        <v>429088.43001484033</v>
      </c>
      <c r="W108" s="27">
        <f>+'[1]Količine,SG18052020'!X186+'[1]Količine,SG18052020'!X187</f>
        <v>429612.55609638878</v>
      </c>
      <c r="X108" s="27">
        <f>+'[1]Količine,SG18052020'!Y186+'[1]Količine,SG18052020'!Y187</f>
        <v>430136.68217793724</v>
      </c>
      <c r="Y108" s="27">
        <f>+'[1]Količine,SG18052020'!Z186+'[1]Količine,SG18052020'!Z187</f>
        <v>430660.80825948564</v>
      </c>
      <c r="Z108" s="27">
        <f>+'[1]Količine,SG18052020'!AA186+'[1]Količine,SG18052020'!AA187</f>
        <v>431184.93434103415</v>
      </c>
      <c r="AA108" s="27">
        <f>+'[1]Količine,SG18052020'!AB186+'[1]Količine,SG18052020'!AB187</f>
        <v>431709.06042258249</v>
      </c>
      <c r="AB108" s="27">
        <f>+'[1]Količine,SG18052020'!AC186+'[1]Količine,SG18052020'!AC187</f>
        <v>432233.18650413095</v>
      </c>
      <c r="AC108" s="27">
        <f>+'[1]Količine,SG18052020'!AD186+'[1]Količine,SG18052020'!AD187</f>
        <v>432757.31258567941</v>
      </c>
      <c r="AD108" s="27">
        <f>+'[1]Količine,SG18052020'!AE186+'[1]Količine,SG18052020'!AE187</f>
        <v>433281.43866722786</v>
      </c>
      <c r="AE108" s="27">
        <f>+'[1]Količine,SG18052020'!AF186+'[1]Količine,SG18052020'!AF187</f>
        <v>433805.56474877632</v>
      </c>
      <c r="AF108" s="27">
        <f>+'[1]Količine,SG18052020'!AG186+'[1]Količine,SG18052020'!AG187</f>
        <v>434329.69083032478</v>
      </c>
      <c r="AG108" s="27">
        <f>+'[1]Količine,SG18052020'!AH186+'[1]Količine,SG18052020'!AH187</f>
        <v>434853.81691187317</v>
      </c>
      <c r="AH108" s="27">
        <f>+'[1]Količine,SG18052020'!AI186+'[1]Količine,SG18052020'!AI187</f>
        <v>435377.94299342169</v>
      </c>
    </row>
    <row r="109" spans="1:34" outlineLevel="1" x14ac:dyDescent="0.2">
      <c r="A109" s="22"/>
      <c r="B109" s="43" t="s">
        <v>100</v>
      </c>
      <c r="C109" s="44">
        <f>+'[1]Količine,SG18052020'!D194</f>
        <v>0</v>
      </c>
      <c r="D109" s="44">
        <f>+'[1]Količine,SG18052020'!E194</f>
        <v>0</v>
      </c>
      <c r="E109" s="44">
        <f>+'[1]Količine,SG18052020'!F194</f>
        <v>0</v>
      </c>
      <c r="F109" s="44">
        <f>+'[1]Količine,SG18052020'!G194</f>
        <v>0</v>
      </c>
      <c r="G109" s="44">
        <f>+'[1]Količine,SG18052020'!H194</f>
        <v>0</v>
      </c>
      <c r="H109" s="44">
        <f>+'[1]Količine,SG18052020'!I194</f>
        <v>429683.73418577097</v>
      </c>
      <c r="I109" s="44">
        <f>+'[1]Količine,SG18052020'!J194</f>
        <v>429683.73418577097</v>
      </c>
      <c r="J109" s="44">
        <f>+'[1]Količine,SG18052020'!K194</f>
        <v>429683.73418577097</v>
      </c>
      <c r="K109" s="44">
        <f>+'[1]Količine,SG18052020'!L194</f>
        <v>429420.08038091706</v>
      </c>
      <c r="L109" s="44">
        <f>+'[1]Količine,SG18052020'!M194</f>
        <v>429156.4265760631</v>
      </c>
      <c r="M109" s="44">
        <f>+'[1]Količine,SG18052020'!N194</f>
        <v>428892.77277120907</v>
      </c>
      <c r="N109" s="44">
        <f>+'[1]Količine,SG18052020'!O194</f>
        <v>428629.11896635516</v>
      </c>
      <c r="O109" s="44">
        <f>+'[1]Količine,SG18052020'!P194</f>
        <v>428365.4651615012</v>
      </c>
      <c r="P109" s="44">
        <f>+'[1]Količine,SG18052020'!Q194</f>
        <v>428101.81135664723</v>
      </c>
      <c r="Q109" s="44">
        <f>+'[1]Količine,SG18052020'!R194</f>
        <v>427838.15755179327</v>
      </c>
      <c r="R109" s="44">
        <f>+'[1]Količine,SG18052020'!S194</f>
        <v>427574.50374693936</v>
      </c>
      <c r="S109" s="44">
        <f>+'[1]Količine,SG18052020'!T194</f>
        <v>427310.84994208539</v>
      </c>
      <c r="T109" s="44">
        <f>+'[1]Količine,SG18052020'!U194</f>
        <v>427047.19613723143</v>
      </c>
      <c r="U109" s="44">
        <f>+'[1]Količine,SG18052020'!V194</f>
        <v>426783.54233237746</v>
      </c>
      <c r="V109" s="44">
        <f>+'[1]Količine,SG18052020'!W194</f>
        <v>426519.88852752355</v>
      </c>
      <c r="W109" s="44">
        <f>+'[1]Količine,SG18052020'!X194</f>
        <v>426256.23472266959</v>
      </c>
      <c r="X109" s="44">
        <f>+'[1]Količine,SG18052020'!Y194</f>
        <v>425992.58091781562</v>
      </c>
      <c r="Y109" s="44">
        <f>+'[1]Količine,SG18052020'!Z194</f>
        <v>425728.92711296165</v>
      </c>
      <c r="Z109" s="44">
        <f>+'[1]Količine,SG18052020'!AA194</f>
        <v>425465.27330810769</v>
      </c>
      <c r="AA109" s="44">
        <f>+'[1]Količine,SG18052020'!AB194</f>
        <v>425201.61950325372</v>
      </c>
      <c r="AB109" s="44">
        <f>+'[1]Količine,SG18052020'!AC194</f>
        <v>424937.96569839987</v>
      </c>
      <c r="AC109" s="44">
        <f>+'[1]Količine,SG18052020'!AD194</f>
        <v>424674.31189354585</v>
      </c>
      <c r="AD109" s="44">
        <f>+'[1]Količine,SG18052020'!AE194</f>
        <v>424410.65808869194</v>
      </c>
      <c r="AE109" s="44">
        <f>+'[1]Količine,SG18052020'!AF194</f>
        <v>424147.00428383792</v>
      </c>
      <c r="AF109" s="44">
        <f>+'[1]Količine,SG18052020'!AG194</f>
        <v>423883.35047898395</v>
      </c>
      <c r="AG109" s="44">
        <f>+'[1]Količine,SG18052020'!AH194</f>
        <v>423619.69667412998</v>
      </c>
      <c r="AH109" s="44">
        <f>+'[1]Količine,SG18052020'!AI194</f>
        <v>423356.04286927608</v>
      </c>
    </row>
    <row r="110" spans="1:34" outlineLevel="1" x14ac:dyDescent="0.2">
      <c r="A110" s="22"/>
      <c r="B110" s="30" t="s">
        <v>85</v>
      </c>
      <c r="C110" s="31">
        <f>SUM(C107:C109)</f>
        <v>595387.90247523657</v>
      </c>
      <c r="D110" s="31">
        <f t="shared" ref="D110:AH110" si="33">SUM(D107:D109)</f>
        <v>598778.34164791857</v>
      </c>
      <c r="E110" s="31">
        <f t="shared" si="33"/>
        <v>602168.78082060069</v>
      </c>
      <c r="F110" s="31">
        <f t="shared" si="33"/>
        <v>605559.21999328269</v>
      </c>
      <c r="G110" s="31">
        <f>SUM(G107:G109)</f>
        <v>608949.65916596481</v>
      </c>
      <c r="H110" s="31">
        <f t="shared" si="33"/>
        <v>1042023.8325244178</v>
      </c>
      <c r="I110" s="31">
        <f t="shared" si="33"/>
        <v>1045414.2716970999</v>
      </c>
      <c r="J110" s="31">
        <f t="shared" si="33"/>
        <v>1048050.695800565</v>
      </c>
      <c r="K110" s="31">
        <f t="shared" si="33"/>
        <v>1047952.9897086143</v>
      </c>
      <c r="L110" s="31">
        <f t="shared" si="33"/>
        <v>1047855.2836166634</v>
      </c>
      <c r="M110" s="31">
        <f t="shared" si="33"/>
        <v>1047757.5775247125</v>
      </c>
      <c r="N110" s="31">
        <f t="shared" si="33"/>
        <v>1047659.8714327619</v>
      </c>
      <c r="O110" s="31">
        <f t="shared" si="33"/>
        <v>1047562.1653408112</v>
      </c>
      <c r="P110" s="31">
        <f t="shared" si="33"/>
        <v>1047464.4592488604</v>
      </c>
      <c r="Q110" s="31">
        <f t="shared" si="33"/>
        <v>1047366.7531569096</v>
      </c>
      <c r="R110" s="31">
        <f t="shared" si="33"/>
        <v>1047269.0470649588</v>
      </c>
      <c r="S110" s="31">
        <f t="shared" si="33"/>
        <v>1047171.340973008</v>
      </c>
      <c r="T110" s="31">
        <f t="shared" si="33"/>
        <v>1047073.6348810572</v>
      </c>
      <c r="U110" s="31">
        <f t="shared" si="33"/>
        <v>1046975.9287891064</v>
      </c>
      <c r="V110" s="31">
        <f t="shared" si="33"/>
        <v>1046878.2226971558</v>
      </c>
      <c r="W110" s="31">
        <f t="shared" si="33"/>
        <v>1046780.516605205</v>
      </c>
      <c r="X110" s="31">
        <f t="shared" si="33"/>
        <v>1046682.8105132543</v>
      </c>
      <c r="Y110" s="31">
        <f t="shared" si="33"/>
        <v>1046585.1044213034</v>
      </c>
      <c r="Z110" s="31">
        <f t="shared" si="33"/>
        <v>1046487.3983293527</v>
      </c>
      <c r="AA110" s="31">
        <f t="shared" si="33"/>
        <v>1046389.6922374017</v>
      </c>
      <c r="AB110" s="31">
        <f t="shared" si="33"/>
        <v>1046291.9861454512</v>
      </c>
      <c r="AC110" s="31">
        <f t="shared" si="33"/>
        <v>1046194.2800535003</v>
      </c>
      <c r="AD110" s="31">
        <f t="shared" si="33"/>
        <v>1046096.5739615497</v>
      </c>
      <c r="AE110" s="31">
        <f t="shared" si="33"/>
        <v>1045998.8678695988</v>
      </c>
      <c r="AF110" s="31">
        <f t="shared" si="33"/>
        <v>1045901.1617776479</v>
      </c>
      <c r="AG110" s="31">
        <f t="shared" si="33"/>
        <v>1045803.455685697</v>
      </c>
      <c r="AH110" s="31">
        <f t="shared" si="33"/>
        <v>1045705.7495937464</v>
      </c>
    </row>
    <row r="113" spans="1:34" outlineLevel="1" x14ac:dyDescent="0.2">
      <c r="A113" s="22"/>
      <c r="B113" s="23" t="s">
        <v>101</v>
      </c>
      <c r="C113" s="24">
        <f>+C106</f>
        <v>2018</v>
      </c>
      <c r="D113" s="24">
        <f t="shared" ref="D113" si="34">+D106</f>
        <v>2019</v>
      </c>
      <c r="E113" s="25">
        <f>+E106</f>
        <v>2020</v>
      </c>
      <c r="F113" s="25">
        <f t="shared" ref="F113:AH113" si="35">+F106</f>
        <v>2021</v>
      </c>
      <c r="G113" s="25">
        <f t="shared" si="35"/>
        <v>2022</v>
      </c>
      <c r="H113" s="25">
        <f t="shared" si="35"/>
        <v>2023</v>
      </c>
      <c r="I113" s="25">
        <f t="shared" si="35"/>
        <v>2024</v>
      </c>
      <c r="J113" s="25">
        <f t="shared" si="35"/>
        <v>2025</v>
      </c>
      <c r="K113" s="25">
        <f t="shared" si="35"/>
        <v>2026</v>
      </c>
      <c r="L113" s="25">
        <f t="shared" si="35"/>
        <v>2027</v>
      </c>
      <c r="M113" s="25">
        <f t="shared" si="35"/>
        <v>2028</v>
      </c>
      <c r="N113" s="25">
        <f t="shared" si="35"/>
        <v>2029</v>
      </c>
      <c r="O113" s="25">
        <f t="shared" si="35"/>
        <v>2030</v>
      </c>
      <c r="P113" s="25">
        <f t="shared" si="35"/>
        <v>2031</v>
      </c>
      <c r="Q113" s="25">
        <f t="shared" si="35"/>
        <v>2032</v>
      </c>
      <c r="R113" s="25">
        <f t="shared" si="35"/>
        <v>2033</v>
      </c>
      <c r="S113" s="25">
        <f t="shared" si="35"/>
        <v>2034</v>
      </c>
      <c r="T113" s="25">
        <f t="shared" si="35"/>
        <v>2035</v>
      </c>
      <c r="U113" s="25">
        <f t="shared" si="35"/>
        <v>2036</v>
      </c>
      <c r="V113" s="25">
        <f t="shared" si="35"/>
        <v>2037</v>
      </c>
      <c r="W113" s="25">
        <f t="shared" si="35"/>
        <v>2038</v>
      </c>
      <c r="X113" s="25">
        <f t="shared" si="35"/>
        <v>2039</v>
      </c>
      <c r="Y113" s="25">
        <f t="shared" si="35"/>
        <v>2040</v>
      </c>
      <c r="Z113" s="25">
        <f t="shared" si="35"/>
        <v>2041</v>
      </c>
      <c r="AA113" s="25">
        <f t="shared" si="35"/>
        <v>2042</v>
      </c>
      <c r="AB113" s="25">
        <f t="shared" si="35"/>
        <v>2043</v>
      </c>
      <c r="AC113" s="25">
        <f t="shared" si="35"/>
        <v>2044</v>
      </c>
      <c r="AD113" s="25">
        <f t="shared" si="35"/>
        <v>2045</v>
      </c>
      <c r="AE113" s="25">
        <f t="shared" si="35"/>
        <v>2046</v>
      </c>
      <c r="AF113" s="25">
        <f t="shared" si="35"/>
        <v>2047</v>
      </c>
      <c r="AG113" s="25">
        <f t="shared" si="35"/>
        <v>2048</v>
      </c>
      <c r="AH113" s="25">
        <f t="shared" si="35"/>
        <v>2049</v>
      </c>
    </row>
    <row r="114" spans="1:34" outlineLevel="1" x14ac:dyDescent="0.2">
      <c r="A114" s="22"/>
      <c r="B114" s="45" t="s">
        <v>111</v>
      </c>
      <c r="C114" s="44">
        <f>+'[1]godišnji troškovi'!E39+'[1]godišnji troškovi'!E40+'[1]godišnji troškovi'!E41+'[1]godišnji troškovi'!E42</f>
        <v>0</v>
      </c>
      <c r="D114" s="44">
        <f>+'[1]godišnji troškovi'!F39+'[1]godišnji troškovi'!F40+'[1]godišnji troškovi'!F41+'[1]godišnji troškovi'!F42</f>
        <v>0</v>
      </c>
      <c r="E114" s="44">
        <f>+'[1]godišnji troškovi'!G39+'[1]godišnji troškovi'!G40+'[1]godišnji troškovi'!G41+'[1]godišnji troškovi'!G42</f>
        <v>0</v>
      </c>
      <c r="F114" s="44">
        <f>+'[1]godišnji troškovi'!H39+'[1]godišnji troškovi'!H40+'[1]godišnji troškovi'!H41+'[1]godišnji troškovi'!H42</f>
        <v>0</v>
      </c>
      <c r="G114" s="44">
        <f>+'[1]godišnji troškovi'!I39+'[1]godišnji troškovi'!I40+'[1]godišnji troškovi'!I41+'[1]godišnji troškovi'!I42</f>
        <v>0</v>
      </c>
      <c r="H114" s="44">
        <f>+'[1]godišnji troškovi'!J39+'[1]godišnji troškovi'!J40+'[1]godišnji troškovi'!J41+'[1]godišnji troškovi'!J42</f>
        <v>1437412</v>
      </c>
      <c r="I114" s="44">
        <f>+'[1]godišnji troškovi'!K39+'[1]godišnji troškovi'!K40+'[1]godišnji troškovi'!K41+'[1]godišnji troškovi'!K42</f>
        <v>1437412</v>
      </c>
      <c r="J114" s="44">
        <f>+'[1]godišnji troškovi'!L39+'[1]godišnji troškovi'!L40+'[1]godišnji troškovi'!L41+'[1]godišnji troškovi'!L42</f>
        <v>1437412</v>
      </c>
      <c r="K114" s="44">
        <f>+'[1]godišnji troškovi'!M39+'[1]godišnji troškovi'!M40+'[1]godišnji troškovi'!M41+'[1]godišnji troškovi'!M42</f>
        <v>1437412</v>
      </c>
      <c r="L114" s="44">
        <f>+'[1]godišnji troškovi'!N39+'[1]godišnji troškovi'!N40+'[1]godišnji troškovi'!N41+'[1]godišnji troškovi'!N42</f>
        <v>1437412</v>
      </c>
      <c r="M114" s="44">
        <f>+'[1]godišnji troškovi'!O39+'[1]godišnji troškovi'!O40+'[1]godišnji troškovi'!O41+'[1]godišnji troškovi'!O42</f>
        <v>1437412</v>
      </c>
      <c r="N114" s="44">
        <f>+'[1]godišnji troškovi'!P39+'[1]godišnji troškovi'!P40+'[1]godišnji troškovi'!P41+'[1]godišnji troškovi'!P42</f>
        <v>1437412</v>
      </c>
      <c r="O114" s="44">
        <f>+'[1]godišnji troškovi'!Q39+'[1]godišnji troškovi'!Q40+'[1]godišnji troškovi'!Q41+'[1]godišnji troškovi'!Q42</f>
        <v>1437412</v>
      </c>
      <c r="P114" s="44">
        <f>+'[1]godišnji troškovi'!R39+'[1]godišnji troškovi'!R40+'[1]godišnji troškovi'!R41+'[1]godišnji troškovi'!R42</f>
        <v>1437412</v>
      </c>
      <c r="Q114" s="44">
        <f>+'[1]godišnji troškovi'!S39+'[1]godišnji troškovi'!S40+'[1]godišnji troškovi'!S41+'[1]godišnji troškovi'!S42</f>
        <v>1437412</v>
      </c>
      <c r="R114" s="44">
        <f>+'[1]godišnji troškovi'!T39+'[1]godišnji troškovi'!T40+'[1]godišnji troškovi'!T41+'[1]godišnji troškovi'!T42</f>
        <v>1437412</v>
      </c>
      <c r="S114" s="44">
        <f>+'[1]godišnji troškovi'!U39+'[1]godišnji troškovi'!U40+'[1]godišnji troškovi'!U41+'[1]godišnji troškovi'!U42</f>
        <v>1437412</v>
      </c>
      <c r="T114" s="44">
        <f>+'[1]godišnji troškovi'!V39+'[1]godišnji troškovi'!V40+'[1]godišnji troškovi'!V41+'[1]godišnji troškovi'!V42</f>
        <v>1437412</v>
      </c>
      <c r="U114" s="44">
        <f>+'[1]godišnji troškovi'!W39+'[1]godišnji troškovi'!W40+'[1]godišnji troškovi'!W41+'[1]godišnji troškovi'!W42</f>
        <v>1437412</v>
      </c>
      <c r="V114" s="44">
        <f>+'[1]godišnji troškovi'!X39+'[1]godišnji troškovi'!X40+'[1]godišnji troškovi'!X41+'[1]godišnji troškovi'!X42</f>
        <v>1437412</v>
      </c>
      <c r="W114" s="44">
        <f>+'[1]godišnji troškovi'!Y39+'[1]godišnji troškovi'!Y40+'[1]godišnji troškovi'!Y41+'[1]godišnji troškovi'!Y42</f>
        <v>1437412</v>
      </c>
      <c r="X114" s="44">
        <f>+'[1]godišnji troškovi'!Z39+'[1]godišnji troškovi'!Z40+'[1]godišnji troškovi'!Z41+'[1]godišnji troškovi'!Z42</f>
        <v>1437412</v>
      </c>
      <c r="Y114" s="44">
        <f>+'[1]godišnji troškovi'!AA39+'[1]godišnji troškovi'!AA40+'[1]godišnji troškovi'!AA41+'[1]godišnji troškovi'!AA42</f>
        <v>1437412</v>
      </c>
      <c r="Z114" s="44">
        <f>+'[1]godišnji troškovi'!AB39+'[1]godišnji troškovi'!AB40+'[1]godišnji troškovi'!AB41+'[1]godišnji troškovi'!AB42</f>
        <v>1437412</v>
      </c>
      <c r="AA114" s="44">
        <f>+'[1]godišnji troškovi'!AC39+'[1]godišnji troškovi'!AC40+'[1]godišnji troškovi'!AC41+'[1]godišnji troškovi'!AC42</f>
        <v>1437412</v>
      </c>
      <c r="AB114" s="44">
        <f>+'[1]godišnji troškovi'!AD39+'[1]godišnji troškovi'!AD40+'[1]godišnji troškovi'!AD41+'[1]godišnji troškovi'!AD42</f>
        <v>1437412</v>
      </c>
      <c r="AC114" s="44">
        <f>+'[1]godišnji troškovi'!AE39+'[1]godišnji troškovi'!AE40+'[1]godišnji troškovi'!AE41+'[1]godišnji troškovi'!AE42</f>
        <v>1437412</v>
      </c>
      <c r="AD114" s="44">
        <f>+'[1]godišnji troškovi'!AF39+'[1]godišnji troškovi'!AF40+'[1]godišnji troškovi'!AF41+'[1]godišnji troškovi'!AF42</f>
        <v>1437412</v>
      </c>
      <c r="AE114" s="44">
        <f>+'[1]godišnji troškovi'!AG39+'[1]godišnji troškovi'!AG40+'[1]godišnji troškovi'!AG41+'[1]godišnji troškovi'!AG42</f>
        <v>1437412</v>
      </c>
      <c r="AF114" s="44">
        <f>+'[1]godišnji troškovi'!AH39+'[1]godišnji troškovi'!AH40+'[1]godišnji troškovi'!AH41+'[1]godišnji troškovi'!AH42</f>
        <v>1437412</v>
      </c>
      <c r="AG114" s="44">
        <f>+'[1]godišnji troškovi'!AI39+'[1]godišnji troškovi'!AI40+'[1]godišnji troškovi'!AI41+'[1]godišnji troškovi'!AI42</f>
        <v>1437412</v>
      </c>
      <c r="AH114" s="44">
        <f>+'[1]godišnji troškovi'!AJ39+'[1]godišnji troškovi'!AJ40+'[1]godišnji troškovi'!AJ41+'[1]godišnji troškovi'!AJ42</f>
        <v>1437412</v>
      </c>
    </row>
    <row r="115" spans="1:34" outlineLevel="1" x14ac:dyDescent="0.2">
      <c r="A115" s="22"/>
      <c r="B115" s="45" t="s">
        <v>112</v>
      </c>
      <c r="C115" s="44">
        <f>+'[1]godišnji troškovi'!E43+'[1]godišnji troškovi'!E47+'[1]godišnji troškovi'!E51+'[1]godišnji troškovi'!E57+'[1]godišnji troškovi'!E61+'[1]godišnji troškovi'!E65</f>
        <v>0</v>
      </c>
      <c r="D115" s="44">
        <f>+'[1]godišnji troškovi'!F43+'[1]godišnji troškovi'!F47+'[1]godišnji troškovi'!F51+'[1]godišnji troškovi'!F57+'[1]godišnji troškovi'!F61+'[1]godišnji troškovi'!F65</f>
        <v>0</v>
      </c>
      <c r="E115" s="44">
        <f>+'[1]godišnji troškovi'!G43+'[1]godišnji troškovi'!G47+'[1]godišnji troškovi'!G51+'[1]godišnji troškovi'!G57+'[1]godišnji troškovi'!G61+'[1]godišnji troškovi'!G65</f>
        <v>0</v>
      </c>
      <c r="F115" s="44">
        <f>+'[1]godišnji troškovi'!H43+'[1]godišnji troškovi'!H47+'[1]godišnji troškovi'!H51+'[1]godišnji troškovi'!H57+'[1]godišnji troškovi'!H61+'[1]godišnji troškovi'!H65</f>
        <v>0</v>
      </c>
      <c r="G115" s="44">
        <f>+'[1]godišnji troškovi'!I43+'[1]godišnji troškovi'!I47+'[1]godišnji troškovi'!I51+'[1]godišnji troškovi'!I57+'[1]godišnji troškovi'!I61+'[1]godišnji troškovi'!I65</f>
        <v>0</v>
      </c>
      <c r="H115" s="44">
        <f>+'[1]godišnji troškovi'!J43+'[1]godišnji troškovi'!J47+'[1]godišnji troškovi'!J51+'[1]godišnji troškovi'!J57+'[1]godišnji troškovi'!J61+'[1]godišnji troškovi'!J65</f>
        <v>0</v>
      </c>
      <c r="I115" s="44">
        <f>+'[1]godišnji troškovi'!K43+'[1]godišnji troškovi'!K47+'[1]godišnji troškovi'!K51+'[1]godišnji troškovi'!K57+'[1]godišnji troškovi'!K61+'[1]godišnji troškovi'!K65</f>
        <v>3578226.454491186</v>
      </c>
      <c r="J115" s="44">
        <f>+'[1]godišnji troškovi'!L43+'[1]godišnji troškovi'!L47+'[1]godišnji troškovi'!L51+'[1]godišnji troškovi'!L57+'[1]godišnji troškovi'!L61+'[1]godišnji troškovi'!L65</f>
        <v>3587585.3400834235</v>
      </c>
      <c r="K115" s="44">
        <f>+'[1]godišnji troškovi'!M43+'[1]godišnji troškovi'!M47+'[1]godišnji troškovi'!M51+'[1]godišnji troškovi'!M57+'[1]godišnji troškovi'!M61+'[1]godišnji troškovi'!M65</f>
        <v>3592105.6881208834</v>
      </c>
      <c r="L115" s="44">
        <f>+'[1]godišnji troškovi'!N43+'[1]godišnji troškovi'!N47+'[1]godišnji troškovi'!N51+'[1]godišnji troškovi'!N57+'[1]godišnji troškovi'!N61+'[1]godišnji troškovi'!N65</f>
        <v>3596649.5066142799</v>
      </c>
      <c r="M115" s="44">
        <f>+'[1]godišnji troškovi'!O43+'[1]godišnji troškovi'!O47+'[1]godišnji troškovi'!O51+'[1]godišnji troškovi'!O57+'[1]godišnji troškovi'!O61+'[1]godišnji troškovi'!O65</f>
        <v>3601216.9129158934</v>
      </c>
      <c r="N115" s="44">
        <f>+'[1]godišnji troškovi'!P43+'[1]godišnji troškovi'!P47+'[1]godišnji troškovi'!P51+'[1]godišnji troškovi'!P57+'[1]godišnji troškovi'!P61+'[1]godišnji troškovi'!P65</f>
        <v>3605808.0249647666</v>
      </c>
      <c r="O115" s="44">
        <f>+'[1]godišnji troškovi'!Q43+'[1]godišnji troškovi'!Q47+'[1]godišnji troškovi'!Q51+'[1]godišnji troškovi'!Q57+'[1]godišnji troškovi'!Q61+'[1]godišnji troškovi'!Q65</f>
        <v>3610422.9612896331</v>
      </c>
      <c r="P115" s="44">
        <f>+'[1]godišnji troškovi'!R43+'[1]godišnji troškovi'!R47+'[1]godišnji troškovi'!R51+'[1]godišnji troškovi'!R57+'[1]godišnji troškovi'!R61+'[1]godišnji troškovi'!R65</f>
        <v>3615061.8410118748</v>
      </c>
      <c r="Q115" s="44">
        <f>+'[1]godišnji troškovi'!S43+'[1]godišnji troškovi'!S47+'[1]godišnji troškovi'!S51+'[1]godišnji troškovi'!S57+'[1]godišnji troškovi'!S61+'[1]godišnji troškovi'!S65</f>
        <v>3619724.7838484771</v>
      </c>
      <c r="R115" s="44">
        <f>+'[1]godišnji troškovi'!T43+'[1]godišnji troškovi'!T47+'[1]godišnji troškovi'!T51+'[1]godišnji troškovi'!T57+'[1]godišnji troškovi'!T61+'[1]godišnji troškovi'!T65</f>
        <v>3624411.9101150134</v>
      </c>
      <c r="S115" s="44">
        <f>+'[1]godišnji troškovi'!U43+'[1]godišnji troškovi'!U47+'[1]godišnji troškovi'!U51+'[1]godišnji troškovi'!U57+'[1]godišnji troškovi'!U61+'[1]godišnji troškovi'!U65</f>
        <v>3629123.3407286317</v>
      </c>
      <c r="T115" s="44">
        <f>+'[1]godišnji troškovi'!V43+'[1]godišnji troškovi'!V47+'[1]godišnji troškovi'!V51+'[1]godišnji troškovi'!V57+'[1]godišnji troškovi'!V61+'[1]godišnji troškovi'!V65</f>
        <v>3633859.1972110691</v>
      </c>
      <c r="U115" s="44">
        <f>+'[1]godišnji troškovi'!W43+'[1]godišnji troškovi'!W47+'[1]godišnji troškovi'!W51+'[1]godišnji troškovi'!W57+'[1]godišnji troškovi'!W61+'[1]godišnji troškovi'!W65</f>
        <v>3638619.6016916684</v>
      </c>
      <c r="V115" s="44">
        <f>+'[1]godišnji troškovi'!X43+'[1]godišnji troškovi'!X47+'[1]godišnji troškovi'!X51+'[1]godišnji troškovi'!X57+'[1]godišnji troškovi'!X61+'[1]godišnji troškovi'!X65</f>
        <v>3643404.6769104213</v>
      </c>
      <c r="W115" s="44">
        <f>+'[1]godišnji troškovi'!Y43+'[1]godišnji troškovi'!Y47+'[1]godišnji troškovi'!Y51+'[1]godišnji troškovi'!Y57+'[1]godišnji troškovi'!Y61+'[1]godišnji troškovi'!Y65</f>
        <v>3648214.5462210178</v>
      </c>
      <c r="X115" s="44">
        <f>+'[1]godišnji troškovi'!Z43+'[1]godišnji troškovi'!Z47+'[1]godišnji troškovi'!Z51+'[1]godišnji troškovi'!Z57+'[1]godišnji troškovi'!Z61+'[1]godišnji troškovi'!Z65</f>
        <v>3653049.3335939185</v>
      </c>
      <c r="Y115" s="44">
        <f>+'[1]godišnji troškovi'!AA43+'[1]godišnji troškovi'!AA47+'[1]godišnji troškovi'!AA51+'[1]godišnji troškovi'!AA57+'[1]godišnji troškovi'!AA61+'[1]godišnji troškovi'!AA65</f>
        <v>3657909.1636194326</v>
      </c>
      <c r="Z115" s="44">
        <f>+'[1]godišnji troškovi'!AB43+'[1]godišnji troškovi'!AB47+'[1]godišnji troškovi'!AB51+'[1]godišnji troškovi'!AB57+'[1]godišnji troškovi'!AB61+'[1]godišnji troškovi'!AB65</f>
        <v>3662794.1615108247</v>
      </c>
      <c r="AA115" s="44">
        <f>+'[1]godišnji troškovi'!AC43+'[1]godišnji troškovi'!AC47+'[1]godišnji troškovi'!AC51+'[1]godišnji troškovi'!AC57+'[1]godišnji troškovi'!AC61+'[1]godišnji troškovi'!AC65</f>
        <v>3667704.4531074241</v>
      </c>
      <c r="AB115" s="44">
        <f>+'[1]godišnji troškovi'!AD43+'[1]godišnji troškovi'!AD47+'[1]godišnji troškovi'!AD51+'[1]godišnji troškovi'!AD57+'[1]godišnji troškovi'!AD61+'[1]godišnji troškovi'!AD65</f>
        <v>3672640.164877757</v>
      </c>
      <c r="AC115" s="44">
        <f>+'[1]godišnji troškovi'!AE43+'[1]godišnji troškovi'!AE47+'[1]godišnji troškovi'!AE51+'[1]godišnji troškovi'!AE57+'[1]godišnji troškovi'!AE61+'[1]godišnji troškovi'!AE65</f>
        <v>3677601.423922692</v>
      </c>
      <c r="AD115" s="44">
        <f>+'[1]godišnji troškovi'!AF43+'[1]godišnji troškovi'!AF47+'[1]godišnji troškovi'!AF51+'[1]godišnji troškovi'!AF57+'[1]godišnji troškovi'!AF61+'[1]godišnji troškovi'!AF65</f>
        <v>3682588.357978601</v>
      </c>
      <c r="AE115" s="44">
        <f>+'[1]godišnji troškovi'!AG43+'[1]godišnji troškovi'!AG47+'[1]godišnji troškovi'!AG51+'[1]godišnji troškovi'!AG57+'[1]godišnji troškovi'!AG61+'[1]godišnji troškovi'!AG65</f>
        <v>3687601.0954205408</v>
      </c>
      <c r="AF115" s="44">
        <f>+'[1]godišnji troškovi'!AH43+'[1]godišnji troškovi'!AH47+'[1]godišnji troškovi'!AH51+'[1]godišnji troškovi'!AH57+'[1]godišnji troškovi'!AH61+'[1]godišnji troškovi'!AH65</f>
        <v>3692639.7652654396</v>
      </c>
      <c r="AG115" s="44">
        <f>+'[1]godišnji troškovi'!AI43+'[1]godišnji troškovi'!AI47+'[1]godišnji troškovi'!AI51+'[1]godišnji troškovi'!AI57+'[1]godišnji troškovi'!AI61+'[1]godišnji troškovi'!AI65</f>
        <v>3697704.4971753135</v>
      </c>
      <c r="AH115" s="44">
        <f>+'[1]godišnji troškovi'!AJ43+'[1]godišnji troškovi'!AJ47+'[1]godišnji troškovi'!AJ51+'[1]godišnji troškovi'!AJ57+'[1]godišnji troškovi'!AJ61+'[1]godišnji troškovi'!AJ65</f>
        <v>3702795.4214604869</v>
      </c>
    </row>
    <row r="116" spans="1:34" outlineLevel="1" x14ac:dyDescent="0.2">
      <c r="A116" s="22"/>
      <c r="B116" s="45" t="s">
        <v>113</v>
      </c>
      <c r="C116" s="44">
        <v>0</v>
      </c>
      <c r="D116" s="44">
        <f>+[1]Amortizacija!H19</f>
        <v>0</v>
      </c>
      <c r="E116" s="44">
        <f>+[1]Amortizacija!I19</f>
        <v>0</v>
      </c>
      <c r="F116" s="44">
        <f>+[1]Amortizacija!J19</f>
        <v>0</v>
      </c>
      <c r="G116" s="44">
        <f>+[1]Amortizacija!K19</f>
        <v>0</v>
      </c>
      <c r="H116" s="44">
        <f>+[1]Amortizacija!L19</f>
        <v>394003.22666719352</v>
      </c>
      <c r="I116" s="44">
        <f>+[1]Amortizacija!M19</f>
        <v>591004.84000079019</v>
      </c>
      <c r="J116" s="44">
        <f>+[1]Amortizacija!N19</f>
        <v>709205.80800094828</v>
      </c>
      <c r="K116" s="44">
        <f>+[1]Amortizacija!O19</f>
        <v>788006.45333438704</v>
      </c>
      <c r="L116" s="44">
        <f>+[1]Amortizacija!P19</f>
        <v>985008.06666798377</v>
      </c>
      <c r="M116" s="44">
        <f>+[1]Amortizacija!Q19</f>
        <v>1103209.034668142</v>
      </c>
      <c r="N116" s="44">
        <f>+[1]Amortizacija!R19</f>
        <v>1182009.6800015804</v>
      </c>
      <c r="O116" s="44">
        <f>+[1]Amortizacija!S19</f>
        <v>1379011.2933351772</v>
      </c>
      <c r="P116" s="44">
        <f>+[1]Amortizacija!T19</f>
        <v>1497212.2613353354</v>
      </c>
      <c r="Q116" s="44">
        <f>+[1]Amortizacija!U19</f>
        <v>1576012.9066687741</v>
      </c>
      <c r="R116" s="44">
        <f>+[1]Amortizacija!V19</f>
        <v>1773014.5200023709</v>
      </c>
      <c r="S116" s="44">
        <f>+[1]Amortizacija!W19</f>
        <v>1891215.4880025287</v>
      </c>
      <c r="T116" s="44">
        <f>+[1]Amortizacija!X19</f>
        <v>1970016.1333359675</v>
      </c>
      <c r="U116" s="44">
        <f>+[1]Amortizacija!Y19</f>
        <v>2167017.7466695644</v>
      </c>
      <c r="V116" s="44">
        <f>+[1]Amortizacija!Z19</f>
        <v>2364019.3600031608</v>
      </c>
      <c r="W116" s="44">
        <f>+[1]Amortizacija!AA19</f>
        <v>2561020.9733367581</v>
      </c>
      <c r="X116" s="44">
        <f>+[1]Amortizacija!AB19</f>
        <v>2758022.5866703545</v>
      </c>
      <c r="Y116" s="44">
        <f>+[1]Amortizacija!AC19</f>
        <v>2955024.2000039513</v>
      </c>
      <c r="Z116" s="44">
        <f>+[1]Amortizacija!AD19</f>
        <v>3152025.8133375482</v>
      </c>
      <c r="AA116" s="44">
        <f>+[1]Amortizacija!AE19</f>
        <v>3349027.4266711446</v>
      </c>
      <c r="AB116" s="44">
        <f>+[1]Amortizacija!AF19</f>
        <v>3546029.0400047419</v>
      </c>
      <c r="AC116" s="44">
        <f>+[1]Amortizacija!AG19</f>
        <v>3743030.6533383382</v>
      </c>
      <c r="AD116" s="44">
        <f>+[1]Amortizacija!AH19</f>
        <v>3940032.2666719351</v>
      </c>
      <c r="AE116" s="44">
        <f>+[1]Amortizacija!AI19</f>
        <v>3940032.2666719351</v>
      </c>
      <c r="AF116" s="44">
        <f>+[1]Amortizacija!AJ19</f>
        <v>3940032.2666719351</v>
      </c>
      <c r="AG116" s="44">
        <f>+[1]Amortizacija!AK19</f>
        <v>3940032.2666719351</v>
      </c>
      <c r="AH116" s="44">
        <f>+[1]Amortizacija!AL19</f>
        <v>3940032.2666719351</v>
      </c>
    </row>
    <row r="117" spans="1:34" outlineLevel="1" x14ac:dyDescent="0.2">
      <c r="A117" s="22"/>
      <c r="B117" s="46" t="s">
        <v>114</v>
      </c>
      <c r="C117" s="44">
        <v>0</v>
      </c>
      <c r="D117" s="44">
        <f>+[1]Amortizacija!H68</f>
        <v>0</v>
      </c>
      <c r="E117" s="44">
        <f>+[1]Amortizacija!I68</f>
        <v>0</v>
      </c>
      <c r="F117" s="44">
        <f>+[1]Amortizacija!J68</f>
        <v>0</v>
      </c>
      <c r="G117" s="44">
        <f>+[1]Amortizacija!K68</f>
        <v>0</v>
      </c>
      <c r="H117" s="44">
        <f>+[1]Amortizacija!L68</f>
        <v>0</v>
      </c>
      <c r="I117" s="44">
        <f>+[1]Amortizacija!M68</f>
        <v>289668.50000082824</v>
      </c>
      <c r="J117" s="44">
        <f>+[1]Amortizacija!N68</f>
        <v>347602.20000099385</v>
      </c>
      <c r="K117" s="44">
        <f>+[1]Amortizacija!O68</f>
        <v>386224.666667771</v>
      </c>
      <c r="L117" s="44">
        <f>+[1]Amortizacija!P68</f>
        <v>482780.83333471371</v>
      </c>
      <c r="M117" s="44">
        <f>+[1]Amortizacija!Q68</f>
        <v>540714.53333487944</v>
      </c>
      <c r="N117" s="44">
        <f>+[1]Amortizacija!R68</f>
        <v>579337.00000165647</v>
      </c>
      <c r="O117" s="44">
        <f>+[1]Amortizacija!S68</f>
        <v>675893.16666859912</v>
      </c>
      <c r="P117" s="44">
        <f>+[1]Amortizacija!T68</f>
        <v>733826.86666876485</v>
      </c>
      <c r="Q117" s="44">
        <f>+[1]Amortizacija!U68</f>
        <v>772449.333335542</v>
      </c>
      <c r="R117" s="44">
        <f>+[1]Amortizacija!V68</f>
        <v>869005.50000248465</v>
      </c>
      <c r="S117" s="44">
        <f>+[1]Amortizacija!W68</f>
        <v>926939.20000265026</v>
      </c>
      <c r="T117" s="44">
        <f>+[1]Amortizacija!X68</f>
        <v>965561.66666942742</v>
      </c>
      <c r="U117" s="44">
        <f>+[1]Amortizacija!Y68</f>
        <v>1062117.8333363703</v>
      </c>
      <c r="V117" s="44">
        <f>+[1]Amortizacija!Z68</f>
        <v>1158674.0000033129</v>
      </c>
      <c r="W117" s="44">
        <f>+[1]Amortizacija!AA68</f>
        <v>1973046.8333405114</v>
      </c>
      <c r="X117" s="44">
        <f>+[1]Amortizacija!AB68</f>
        <v>1351786.3333371982</v>
      </c>
      <c r="Y117" s="44">
        <f>+[1]Amortizacija!AC68</f>
        <v>1448342.5000041411</v>
      </c>
      <c r="Z117" s="44">
        <f>+[1]Amortizacija!AD68</f>
        <v>1544898.666671084</v>
      </c>
      <c r="AA117" s="44">
        <f>+[1]Amortizacija!AE68</f>
        <v>1641454.8333380267</v>
      </c>
      <c r="AB117" s="44">
        <f>+[1]Amortizacija!AF68</f>
        <v>1738011.0000049693</v>
      </c>
      <c r="AC117" s="44">
        <f>+[1]Amortizacija!AG68</f>
        <v>1834567.166671912</v>
      </c>
      <c r="AD117" s="44">
        <f>+[1]Amortizacija!AH68</f>
        <v>1931123.3333388548</v>
      </c>
      <c r="AE117" s="44">
        <f>+[1]Amortizacija!AI68</f>
        <v>1931123.3333388548</v>
      </c>
      <c r="AF117" s="44">
        <f>+[1]Amortizacija!AJ68</f>
        <v>1931123.3333388548</v>
      </c>
      <c r="AG117" s="44">
        <f>+[1]Amortizacija!AK68</f>
        <v>1931123.3333388548</v>
      </c>
      <c r="AH117" s="44">
        <f>+[1]Amortizacija!AL68</f>
        <v>1931123.3333388548</v>
      </c>
    </row>
    <row r="120" spans="1:34" outlineLevel="1" x14ac:dyDescent="0.2">
      <c r="A120" s="22"/>
      <c r="B120" s="23" t="s">
        <v>104</v>
      </c>
      <c r="C120" s="24">
        <f>+C113</f>
        <v>2018</v>
      </c>
      <c r="D120" s="24">
        <f>+D113</f>
        <v>2019</v>
      </c>
      <c r="E120" s="25">
        <f>+E113</f>
        <v>2020</v>
      </c>
      <c r="F120" s="25">
        <f t="shared" ref="F120:AH120" si="36">+F113</f>
        <v>2021</v>
      </c>
      <c r="G120" s="25">
        <f t="shared" si="36"/>
        <v>2022</v>
      </c>
      <c r="H120" s="25">
        <f t="shared" si="36"/>
        <v>2023</v>
      </c>
      <c r="I120" s="25">
        <f t="shared" si="36"/>
        <v>2024</v>
      </c>
      <c r="J120" s="25">
        <f t="shared" si="36"/>
        <v>2025</v>
      </c>
      <c r="K120" s="25">
        <f t="shared" si="36"/>
        <v>2026</v>
      </c>
      <c r="L120" s="25">
        <f t="shared" si="36"/>
        <v>2027</v>
      </c>
      <c r="M120" s="25">
        <f t="shared" si="36"/>
        <v>2028</v>
      </c>
      <c r="N120" s="25">
        <f t="shared" si="36"/>
        <v>2029</v>
      </c>
      <c r="O120" s="25">
        <f t="shared" si="36"/>
        <v>2030</v>
      </c>
      <c r="P120" s="25">
        <f t="shared" si="36"/>
        <v>2031</v>
      </c>
      <c r="Q120" s="25">
        <f t="shared" si="36"/>
        <v>2032</v>
      </c>
      <c r="R120" s="25">
        <f t="shared" si="36"/>
        <v>2033</v>
      </c>
      <c r="S120" s="25">
        <f t="shared" si="36"/>
        <v>2034</v>
      </c>
      <c r="T120" s="25">
        <f t="shared" si="36"/>
        <v>2035</v>
      </c>
      <c r="U120" s="25">
        <f t="shared" si="36"/>
        <v>2036</v>
      </c>
      <c r="V120" s="25">
        <f t="shared" si="36"/>
        <v>2037</v>
      </c>
      <c r="W120" s="25">
        <f t="shared" si="36"/>
        <v>2038</v>
      </c>
      <c r="X120" s="25">
        <f t="shared" si="36"/>
        <v>2039</v>
      </c>
      <c r="Y120" s="25">
        <f t="shared" si="36"/>
        <v>2040</v>
      </c>
      <c r="Z120" s="25">
        <f t="shared" si="36"/>
        <v>2041</v>
      </c>
      <c r="AA120" s="25">
        <f t="shared" si="36"/>
        <v>2042</v>
      </c>
      <c r="AB120" s="25">
        <f t="shared" si="36"/>
        <v>2043</v>
      </c>
      <c r="AC120" s="25">
        <f t="shared" si="36"/>
        <v>2044</v>
      </c>
      <c r="AD120" s="25">
        <f t="shared" si="36"/>
        <v>2045</v>
      </c>
      <c r="AE120" s="25">
        <f t="shared" si="36"/>
        <v>2046</v>
      </c>
      <c r="AF120" s="25">
        <f t="shared" si="36"/>
        <v>2047</v>
      </c>
      <c r="AG120" s="25">
        <f t="shared" si="36"/>
        <v>2048</v>
      </c>
      <c r="AH120" s="25">
        <f t="shared" si="36"/>
        <v>2049</v>
      </c>
    </row>
    <row r="121" spans="1:34" outlineLevel="1" x14ac:dyDescent="0.2">
      <c r="A121" s="22"/>
      <c r="B121" s="45" t="s">
        <v>115</v>
      </c>
      <c r="C121" s="47">
        <f>+(C114+C116)/C110*$F$1</f>
        <v>0</v>
      </c>
      <c r="D121" s="47">
        <f t="shared" ref="D121:AH121" si="37">+(D114+D116)/D110*$F$1</f>
        <v>0</v>
      </c>
      <c r="E121" s="47">
        <f t="shared" si="37"/>
        <v>0</v>
      </c>
      <c r="F121" s="47">
        <f t="shared" si="37"/>
        <v>0</v>
      </c>
      <c r="G121" s="47">
        <f t="shared" si="37"/>
        <v>0</v>
      </c>
      <c r="H121" s="47">
        <f t="shared" si="37"/>
        <v>1.7575559881681284</v>
      </c>
      <c r="I121" s="47">
        <f t="shared" si="37"/>
        <v>1.9402995491040196</v>
      </c>
      <c r="J121" s="47">
        <f t="shared" si="37"/>
        <v>2.0482003557673618</v>
      </c>
      <c r="K121" s="47">
        <f t="shared" si="37"/>
        <v>2.1235861486049767</v>
      </c>
      <c r="L121" s="47">
        <f t="shared" si="37"/>
        <v>2.311788759901102</v>
      </c>
      <c r="M121" s="47">
        <f t="shared" si="37"/>
        <v>2.4248176192342723</v>
      </c>
      <c r="N121" s="47">
        <f t="shared" si="37"/>
        <v>2.5002596276015643</v>
      </c>
      <c r="O121" s="47">
        <f t="shared" si="37"/>
        <v>2.6885500321776981</v>
      </c>
      <c r="P121" s="47">
        <f t="shared" si="37"/>
        <v>2.8016456648464834</v>
      </c>
      <c r="Q121" s="47">
        <f t="shared" si="37"/>
        <v>2.8771439398719605</v>
      </c>
      <c r="R121" s="47">
        <f t="shared" si="37"/>
        <v>3.0655222065426306</v>
      </c>
      <c r="S121" s="47">
        <f t="shared" si="37"/>
        <v>3.1786846696068314</v>
      </c>
      <c r="T121" s="47">
        <f t="shared" si="37"/>
        <v>3.254239262478456</v>
      </c>
      <c r="U121" s="47">
        <f t="shared" si="37"/>
        <v>3.4427054601325118</v>
      </c>
      <c r="V121" s="47">
        <f t="shared" si="37"/>
        <v>3.6312068372281452</v>
      </c>
      <c r="W121" s="47">
        <f t="shared" si="37"/>
        <v>3.8197434036162652</v>
      </c>
      <c r="X121" s="47">
        <f t="shared" si="37"/>
        <v>4.0083151691514542</v>
      </c>
      <c r="Y121" s="47">
        <f t="shared" si="37"/>
        <v>4.1969221436919808</v>
      </c>
      <c r="Z121" s="47">
        <f t="shared" si="37"/>
        <v>4.3855643370997859</v>
      </c>
      <c r="AA121" s="47">
        <f t="shared" si="37"/>
        <v>4.5742417592405067</v>
      </c>
      <c r="AB121" s="47">
        <f t="shared" si="37"/>
        <v>4.7629544199834521</v>
      </c>
      <c r="AC121" s="47">
        <f t="shared" si="37"/>
        <v>4.9517023292016287</v>
      </c>
      <c r="AD121" s="47">
        <f t="shared" si="37"/>
        <v>5.1404854967717242</v>
      </c>
      <c r="AE121" s="47">
        <f t="shared" si="37"/>
        <v>5.1409656662671681</v>
      </c>
      <c r="AF121" s="47">
        <f t="shared" si="37"/>
        <v>5.141445925475649</v>
      </c>
      <c r="AG121" s="47">
        <f t="shared" si="37"/>
        <v>5.1419262744223113</v>
      </c>
      <c r="AH121" s="47">
        <f t="shared" si="37"/>
        <v>5.142406713132309</v>
      </c>
    </row>
    <row r="122" spans="1:34" outlineLevel="1" x14ac:dyDescent="0.2">
      <c r="A122" s="22"/>
      <c r="B122" s="45" t="s">
        <v>116</v>
      </c>
      <c r="C122" s="47">
        <f>+(C115+C117)/C110*$F$1</f>
        <v>0</v>
      </c>
      <c r="D122" s="47">
        <f t="shared" ref="D122:AH122" si="38">+(D115+D117)/D110*$F$1</f>
        <v>0</v>
      </c>
      <c r="E122" s="47">
        <f t="shared" si="38"/>
        <v>0</v>
      </c>
      <c r="F122" s="47">
        <f t="shared" si="38"/>
        <v>0</v>
      </c>
      <c r="G122" s="47">
        <f t="shared" si="38"/>
        <v>0</v>
      </c>
      <c r="H122" s="47">
        <f t="shared" si="38"/>
        <v>0</v>
      </c>
      <c r="I122" s="47">
        <f t="shared" si="38"/>
        <v>3.6998681376455371</v>
      </c>
      <c r="J122" s="47">
        <f t="shared" si="38"/>
        <v>3.7547683102089651</v>
      </c>
      <c r="K122" s="47">
        <f t="shared" si="38"/>
        <v>3.7962870413632182</v>
      </c>
      <c r="L122" s="47">
        <f t="shared" si="38"/>
        <v>3.8931237965121244</v>
      </c>
      <c r="M122" s="47">
        <f t="shared" si="38"/>
        <v>3.9531390992522608</v>
      </c>
      <c r="N122" s="47">
        <f t="shared" si="38"/>
        <v>3.9947554918209183</v>
      </c>
      <c r="O122" s="47">
        <f t="shared" si="38"/>
        <v>4.0917057428889994</v>
      </c>
      <c r="P122" s="47">
        <f t="shared" si="38"/>
        <v>4.151824598229557</v>
      </c>
      <c r="Q122" s="47">
        <f t="shared" si="38"/>
        <v>4.1935397547663156</v>
      </c>
      <c r="R122" s="47">
        <f t="shared" si="38"/>
        <v>4.2906046184699136</v>
      </c>
      <c r="S122" s="47">
        <f t="shared" si="38"/>
        <v>4.3508281428881466</v>
      </c>
      <c r="T122" s="47">
        <f t="shared" si="38"/>
        <v>4.3926431825427157</v>
      </c>
      <c r="U122" s="47">
        <f t="shared" si="38"/>
        <v>4.4898237922859767</v>
      </c>
      <c r="V122" s="47">
        <f t="shared" si="38"/>
        <v>4.5870461079434399</v>
      </c>
      <c r="W122" s="47">
        <f t="shared" si="38"/>
        <v>5.3700477706556295</v>
      </c>
      <c r="X122" s="47">
        <f t="shared" si="38"/>
        <v>4.7816163757164709</v>
      </c>
      <c r="Y122" s="47">
        <f t="shared" si="38"/>
        <v>4.8789645887870856</v>
      </c>
      <c r="Z122" s="47">
        <f t="shared" si="38"/>
        <v>4.9763550296885013</v>
      </c>
      <c r="AA122" s="47">
        <f t="shared" si="38"/>
        <v>5.0737878305102084</v>
      </c>
      <c r="AB122" s="47">
        <f t="shared" si="38"/>
        <v>5.1712631239923876</v>
      </c>
      <c r="AC122" s="47">
        <f t="shared" si="38"/>
        <v>5.2687810435292404</v>
      </c>
      <c r="AD122" s="47">
        <f t="shared" si="38"/>
        <v>5.3663417231722939</v>
      </c>
      <c r="AE122" s="47">
        <f t="shared" si="38"/>
        <v>5.3716352869512507</v>
      </c>
      <c r="AF122" s="47">
        <f t="shared" si="38"/>
        <v>5.376954634074564</v>
      </c>
      <c r="AG122" s="47">
        <f t="shared" si="38"/>
        <v>5.3822998957519612</v>
      </c>
      <c r="AH122" s="47">
        <f t="shared" si="38"/>
        <v>5.3876712038621788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RDG bez projekta</vt:lpstr>
      <vt:lpstr>RDG s projektom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Urška Hozjan</dc:creator>
  <cp:lastModifiedBy>Urška Hozjan</cp:lastModifiedBy>
  <dcterms:created xsi:type="dcterms:W3CDTF">2020-05-29T07:09:29Z</dcterms:created>
  <dcterms:modified xsi:type="dcterms:W3CDTF">2020-05-29T07:10:29Z</dcterms:modified>
</cp:coreProperties>
</file>